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unimelbcloud-my.sharepoint.com/personal/brendan_duffy_unimelb_edu_au/Documents/Documents/3 TEACHING WORK/1A_Master_Geoscience/2019_MGeo/2019_MGeo_course_selection/"/>
    </mc:Choice>
  </mc:AlternateContent>
  <xr:revisionPtr revIDLastSave="344" documentId="102_{C771DB70-2B71-4384-AFA2-B7936D7EC6B5}" xr6:coauthVersionLast="43" xr6:coauthVersionMax="43" xr10:uidLastSave="{CFD9A533-802C-4EC3-809A-E72284B5FA9B}"/>
  <bookViews>
    <workbookView xWindow="-120" yWindow="-120" windowWidth="25440" windowHeight="15390" xr2:uid="{C3CF463A-7224-480A-9E05-060992417929}"/>
  </bookViews>
  <sheets>
    <sheet name="guidelines" sheetId="2" r:id="rId1"/>
    <sheet name="MGEO SUBJECT SELECTION" sheetId="1" r:id="rId2"/>
    <sheet name="MSC SUBJECT SELECTION" sheetId="3" r:id="rId3"/>
  </sheets>
  <definedNames>
    <definedName name="_xlnm._FilterDatabase" localSheetId="1" hidden="1">'MGEO SUBJECT SELECTION'!$A$7:$R$60</definedName>
    <definedName name="_xlnm._FilterDatabase" localSheetId="2" hidden="1">'MSC SUBJECT SELECTION'!$A$7:$R$52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 i="3" l="1"/>
  <c r="L4" i="3"/>
  <c r="K4" i="3"/>
  <c r="J4" i="3"/>
  <c r="S52" i="3"/>
  <c r="S53" i="3"/>
  <c r="S54" i="3"/>
  <c r="S55" i="3"/>
  <c r="S56" i="3"/>
  <c r="S57" i="3"/>
  <c r="S58" i="3"/>
  <c r="S59" i="3"/>
  <c r="S60" i="3"/>
  <c r="S61" i="3"/>
  <c r="S62" i="3"/>
  <c r="S63" i="3"/>
  <c r="S64" i="3"/>
  <c r="S65" i="3"/>
  <c r="S66" i="3"/>
  <c r="S67" i="3"/>
  <c r="R15" i="3"/>
  <c r="R23" i="3"/>
  <c r="N11" i="3"/>
  <c r="R11" i="3" s="1"/>
  <c r="N12" i="3"/>
  <c r="R12" i="3" s="1"/>
  <c r="N13" i="3"/>
  <c r="R13" i="3" s="1"/>
  <c r="N14" i="3"/>
  <c r="R14" i="3" s="1"/>
  <c r="N15" i="3"/>
  <c r="N16" i="3"/>
  <c r="R16" i="3" s="1"/>
  <c r="N17" i="3"/>
  <c r="R17" i="3" s="1"/>
  <c r="N18" i="3"/>
  <c r="R18" i="3" s="1"/>
  <c r="N19" i="3"/>
  <c r="R19" i="3" s="1"/>
  <c r="N20" i="3"/>
  <c r="R20" i="3" s="1"/>
  <c r="N21" i="3"/>
  <c r="R21" i="3" s="1"/>
  <c r="N22" i="3"/>
  <c r="R22" i="3" s="1"/>
  <c r="N23" i="3"/>
  <c r="S51" i="3"/>
  <c r="N57" i="3"/>
  <c r="Q57" i="3" s="1"/>
  <c r="S50" i="3"/>
  <c r="N59" i="3"/>
  <c r="Q59" i="3" s="1"/>
  <c r="S49" i="3"/>
  <c r="N56" i="3"/>
  <c r="Q56" i="3" s="1"/>
  <c r="Q4" i="3" s="1"/>
  <c r="S48" i="3"/>
  <c r="N64" i="3"/>
  <c r="Q64" i="3" s="1"/>
  <c r="S47" i="3"/>
  <c r="N63" i="3"/>
  <c r="Q63" i="3" s="1"/>
  <c r="S46" i="3"/>
  <c r="N62" i="3"/>
  <c r="Q62" i="3" s="1"/>
  <c r="S45" i="3"/>
  <c r="N65" i="3"/>
  <c r="Q65" i="3" s="1"/>
  <c r="S44" i="3"/>
  <c r="N58" i="3"/>
  <c r="Q58" i="3" s="1"/>
  <c r="S43" i="3"/>
  <c r="N61" i="3"/>
  <c r="Q61" i="3" s="1"/>
  <c r="S42" i="3"/>
  <c r="N67" i="3"/>
  <c r="Q67" i="3" s="1"/>
  <c r="S41" i="3"/>
  <c r="N60" i="3"/>
  <c r="Q60" i="3" s="1"/>
  <c r="S40" i="3"/>
  <c r="N66" i="3"/>
  <c r="Q66" i="3" s="1"/>
  <c r="S39" i="3"/>
  <c r="S38" i="3"/>
  <c r="P46" i="3"/>
  <c r="N46" i="3"/>
  <c r="N47" i="3"/>
  <c r="P47" i="3" s="1"/>
  <c r="S37" i="3"/>
  <c r="N49" i="3"/>
  <c r="P49" i="3" s="1"/>
  <c r="S36" i="3"/>
  <c r="N42" i="3"/>
  <c r="P42" i="3" s="1"/>
  <c r="S35" i="3"/>
  <c r="N35" i="3"/>
  <c r="P35" i="3" s="1"/>
  <c r="S34" i="3"/>
  <c r="N50" i="3"/>
  <c r="P50" i="3" s="1"/>
  <c r="S33" i="3"/>
  <c r="N40" i="3"/>
  <c r="P40" i="3" s="1"/>
  <c r="S32" i="3"/>
  <c r="N39" i="3"/>
  <c r="P39" i="3" s="1"/>
  <c r="S31" i="3"/>
  <c r="N52" i="3"/>
  <c r="P52" i="3" s="1"/>
  <c r="S30" i="3"/>
  <c r="N43" i="3"/>
  <c r="P43" i="3" s="1"/>
  <c r="S29" i="3"/>
  <c r="N45" i="3"/>
  <c r="P45" i="3" s="1"/>
  <c r="S28" i="3"/>
  <c r="N38" i="3"/>
  <c r="P38" i="3" s="1"/>
  <c r="S27" i="3"/>
  <c r="N53" i="3"/>
  <c r="P53" i="3" s="1"/>
  <c r="S26" i="3"/>
  <c r="N33" i="3"/>
  <c r="P33" i="3" s="1"/>
  <c r="S25" i="3"/>
  <c r="N51" i="3"/>
  <c r="P51" i="3" s="1"/>
  <c r="S24" i="3"/>
  <c r="N48" i="3"/>
  <c r="P48" i="3" s="1"/>
  <c r="N37" i="3"/>
  <c r="P37" i="3" s="1"/>
  <c r="N32" i="3"/>
  <c r="P32" i="3" s="1"/>
  <c r="N44" i="3"/>
  <c r="P44" i="3" s="1"/>
  <c r="S23" i="3"/>
  <c r="N54" i="3"/>
  <c r="P54" i="3" s="1"/>
  <c r="S22" i="3"/>
  <c r="N41" i="3"/>
  <c r="P41" i="3" s="1"/>
  <c r="S21" i="3"/>
  <c r="N34" i="3"/>
  <c r="P34" i="3" s="1"/>
  <c r="S20" i="3"/>
  <c r="N55" i="3"/>
  <c r="P55" i="3" s="1"/>
  <c r="S19" i="3"/>
  <c r="N31" i="3"/>
  <c r="P31" i="3" s="1"/>
  <c r="S18" i="3"/>
  <c r="N36" i="3"/>
  <c r="P36" i="3" s="1"/>
  <c r="S17" i="3"/>
  <c r="N24" i="3"/>
  <c r="O24" i="3" s="1"/>
  <c r="S16" i="3"/>
  <c r="N26" i="3"/>
  <c r="O26" i="3" s="1"/>
  <c r="S15" i="3"/>
  <c r="N29" i="3"/>
  <c r="O29" i="3" s="1"/>
  <c r="S14" i="3"/>
  <c r="N30" i="3"/>
  <c r="O30" i="3" s="1"/>
  <c r="S13" i="3"/>
  <c r="N25" i="3"/>
  <c r="O25" i="3" s="1"/>
  <c r="S12" i="3"/>
  <c r="N27" i="3"/>
  <c r="O27" i="3" s="1"/>
  <c r="S11" i="3"/>
  <c r="N28" i="3"/>
  <c r="O28" i="3" s="1"/>
  <c r="S10" i="3"/>
  <c r="N9" i="3"/>
  <c r="R9" i="3" s="1"/>
  <c r="S9" i="3"/>
  <c r="N10" i="3"/>
  <c r="R10" i="3" s="1"/>
  <c r="S8" i="3"/>
  <c r="N8" i="3"/>
  <c r="R8" i="3" s="1"/>
  <c r="P4" i="3" l="1"/>
  <c r="O4" i="3"/>
  <c r="S4" i="3"/>
  <c r="R4" i="3"/>
  <c r="S11" i="1"/>
  <c r="S17" i="1"/>
  <c r="S19" i="1"/>
  <c r="S24" i="1"/>
  <c r="S27" i="1"/>
  <c r="S29" i="1"/>
  <c r="S30" i="1"/>
  <c r="S31" i="1"/>
  <c r="S32" i="1"/>
  <c r="S33" i="1"/>
  <c r="S34" i="1"/>
  <c r="S35" i="1"/>
  <c r="S36" i="1"/>
  <c r="S37" i="1"/>
  <c r="S38" i="1"/>
  <c r="S39" i="1"/>
  <c r="S44" i="1"/>
  <c r="S45" i="1"/>
  <c r="S51" i="1"/>
  <c r="S52" i="1"/>
  <c r="S53" i="1"/>
  <c r="S54" i="1"/>
  <c r="S55" i="1"/>
  <c r="S56" i="1"/>
  <c r="S57" i="1"/>
  <c r="S58" i="1"/>
  <c r="S59" i="1"/>
  <c r="S60" i="1"/>
  <c r="N4" i="3" l="1"/>
  <c r="N21" i="1"/>
  <c r="O21" i="1" s="1"/>
  <c r="N16" i="1"/>
  <c r="O16" i="1" s="1"/>
  <c r="N22" i="1"/>
  <c r="O22" i="1" s="1"/>
  <c r="N17" i="1"/>
  <c r="O17" i="1" s="1"/>
  <c r="N19" i="1"/>
  <c r="O19" i="1" s="1"/>
  <c r="N20" i="1"/>
  <c r="O20" i="1" s="1"/>
  <c r="N18" i="1"/>
  <c r="O18" i="1" s="1"/>
  <c r="N24" i="1"/>
  <c r="P24" i="1" s="1"/>
  <c r="N11" i="1"/>
  <c r="O11" i="1" s="1"/>
  <c r="N12" i="1"/>
  <c r="O12" i="1" s="1"/>
  <c r="N15" i="1"/>
  <c r="O15" i="1" s="1"/>
  <c r="N37" i="1"/>
  <c r="P37" i="1" s="1"/>
  <c r="N46" i="1"/>
  <c r="P46" i="1" s="1"/>
  <c r="N36" i="1"/>
  <c r="P36" i="1" s="1"/>
  <c r="N40" i="1"/>
  <c r="P40" i="1" s="1"/>
  <c r="N41" i="1"/>
  <c r="P41" i="1" s="1"/>
  <c r="N28" i="1"/>
  <c r="P28" i="1" s="1"/>
  <c r="N45" i="1"/>
  <c r="P45" i="1" s="1"/>
  <c r="N30" i="1"/>
  <c r="P30" i="1" s="1"/>
  <c r="N34" i="1"/>
  <c r="P34" i="1" s="1"/>
  <c r="N42" i="1"/>
  <c r="P42" i="1" s="1"/>
  <c r="N25" i="1"/>
  <c r="P25" i="1" s="1"/>
  <c r="N44" i="1"/>
  <c r="P44" i="1" s="1"/>
  <c r="N35" i="1"/>
  <c r="P35" i="1" s="1"/>
  <c r="N47" i="1"/>
  <c r="P47" i="1" s="1"/>
  <c r="N13" i="1"/>
  <c r="O13" i="1" s="1"/>
  <c r="N29" i="1"/>
  <c r="P29" i="1" s="1"/>
  <c r="N38" i="1"/>
  <c r="P38" i="1" s="1"/>
  <c r="N43" i="1"/>
  <c r="P43" i="1" s="1"/>
  <c r="N26" i="1"/>
  <c r="P26" i="1" s="1"/>
  <c r="N23" i="1"/>
  <c r="P23" i="1" s="1"/>
  <c r="N31" i="1"/>
  <c r="P31" i="1" s="1"/>
  <c r="N39" i="1"/>
  <c r="P39" i="1" s="1"/>
  <c r="N14" i="1"/>
  <c r="O14" i="1" s="1"/>
  <c r="N33" i="1"/>
  <c r="P33" i="1" s="1"/>
  <c r="N32" i="1"/>
  <c r="P32" i="1" s="1"/>
  <c r="N27" i="1"/>
  <c r="P27" i="1" s="1"/>
  <c r="N49" i="1"/>
  <c r="Q49" i="1" s="1"/>
  <c r="N50" i="1"/>
  <c r="Q50" i="1" s="1"/>
  <c r="N52" i="1"/>
  <c r="Q52" i="1" s="1"/>
  <c r="N51" i="1"/>
  <c r="Q51" i="1" s="1"/>
  <c r="N53" i="1"/>
  <c r="Q53" i="1" s="1"/>
  <c r="N54" i="1"/>
  <c r="Q54" i="1" s="1"/>
  <c r="N55" i="1"/>
  <c r="Q55" i="1" s="1"/>
  <c r="N56" i="1"/>
  <c r="Q56" i="1" s="1"/>
  <c r="N57" i="1"/>
  <c r="Q57" i="1" s="1"/>
  <c r="N58" i="1"/>
  <c r="Q58" i="1" s="1"/>
  <c r="N59" i="1"/>
  <c r="Q59" i="1" s="1"/>
  <c r="N60" i="1"/>
  <c r="Q60" i="1" s="1"/>
  <c r="N48" i="1"/>
  <c r="P48" i="1" s="1"/>
  <c r="M4" i="1"/>
  <c r="S13" i="1"/>
  <c r="S12" i="1"/>
  <c r="S43" i="1" l="1"/>
  <c r="S15" i="1"/>
  <c r="S40" i="1"/>
  <c r="S41" i="1"/>
  <c r="S28" i="1"/>
  <c r="S42" i="1"/>
  <c r="S18" i="1"/>
  <c r="S20" i="1"/>
  <c r="S25" i="1"/>
  <c r="S16" i="1"/>
  <c r="S22" i="1"/>
  <c r="S14" i="1"/>
  <c r="S23" i="1"/>
  <c r="S26" i="1"/>
  <c r="S8" i="1"/>
  <c r="S21" i="1"/>
  <c r="S9" i="1"/>
  <c r="S49" i="1"/>
  <c r="S10" i="1"/>
  <c r="S50" i="1"/>
  <c r="K4" i="1"/>
  <c r="S47" i="1"/>
  <c r="O4" i="1"/>
  <c r="L4" i="1"/>
  <c r="S48" i="1"/>
  <c r="N10" i="1"/>
  <c r="R10" i="1" s="1"/>
  <c r="S46" i="1"/>
  <c r="N9" i="1"/>
  <c r="R9" i="1" s="1"/>
  <c r="J4" i="1"/>
  <c r="N8" i="1"/>
  <c r="R8" i="1" s="1"/>
  <c r="Q4" i="1"/>
  <c r="P4" i="1"/>
  <c r="S4" i="1" l="1"/>
  <c r="R4" i="1"/>
  <c r="N4" i="1" s="1"/>
</calcChain>
</file>

<file path=xl/sharedStrings.xml><?xml version="1.0" encoding="utf-8"?>
<sst xmlns="http://schemas.openxmlformats.org/spreadsheetml/2006/main" count="549" uniqueCount="205">
  <si>
    <t>GEOL30005</t>
  </si>
  <si>
    <t>Code</t>
  </si>
  <si>
    <t>Name</t>
  </si>
  <si>
    <t>Study period</t>
  </si>
  <si>
    <t>Credit Points</t>
  </si>
  <si>
    <t>GEOL30009</t>
  </si>
  <si>
    <t>Advanced Field Geology</t>
  </si>
  <si>
    <t>Applied Geophysics</t>
  </si>
  <si>
    <t>Semester 2</t>
  </si>
  <si>
    <t>GEOL30006</t>
  </si>
  <si>
    <t>Economic Geology</t>
  </si>
  <si>
    <t>GEOL30003</t>
  </si>
  <si>
    <t>Sedimentary Geology</t>
  </si>
  <si>
    <t>GEOL30007</t>
  </si>
  <si>
    <t>Geomicrobiology and Biogeochemistry</t>
  </si>
  <si>
    <t>Semester 1</t>
  </si>
  <si>
    <t>GEOL30004</t>
  </si>
  <si>
    <t>Geochemistry &amp; Petrogenesis</t>
  </si>
  <si>
    <t>GEOL30002</t>
  </si>
  <si>
    <t>Tectonics &amp; Geodynamics</t>
  </si>
  <si>
    <t>GEOL90005</t>
  </si>
  <si>
    <t>Hydrogeology/Environmental Geochemistry</t>
  </si>
  <si>
    <t>GEOL90027</t>
  </si>
  <si>
    <t>Advanced Structural Mapping</t>
  </si>
  <si>
    <t>GEOL90028</t>
  </si>
  <si>
    <t>Geochronology and Thermochronology</t>
  </si>
  <si>
    <t>GEOL90029</t>
  </si>
  <si>
    <t>Geology of Gold</t>
  </si>
  <si>
    <t>GEOL90030</t>
  </si>
  <si>
    <t>Coastal Environmental Geomorphology</t>
  </si>
  <si>
    <t>GEOL90031</t>
  </si>
  <si>
    <t>Ore Reserve Estimation</t>
  </si>
  <si>
    <t>GEOL90032</t>
  </si>
  <si>
    <t>Introduction to Mineralogy</t>
  </si>
  <si>
    <t>GEOL90034</t>
  </si>
  <si>
    <t>Practical Igneous Petrology</t>
  </si>
  <si>
    <t>GEOL90035</t>
  </si>
  <si>
    <t>Geodynamics</t>
  </si>
  <si>
    <t>GEOL90038</t>
  </si>
  <si>
    <t>Igneous Geodynamics and Ore Deposits</t>
  </si>
  <si>
    <t>GEOL90044</t>
  </si>
  <si>
    <t>Ore Deposit Models</t>
  </si>
  <si>
    <t>ERTH90032</t>
  </si>
  <si>
    <t>Interpretation of Satellite Images</t>
  </si>
  <si>
    <t>GEOL90033</t>
  </si>
  <si>
    <t>Mine Safety and Engineering</t>
  </si>
  <si>
    <t>GEOL90045</t>
  </si>
  <si>
    <t>Exploration Skills Mapping</t>
  </si>
  <si>
    <t>ERTH90033</t>
  </si>
  <si>
    <t>Geology from Geophysics</t>
  </si>
  <si>
    <t>GEOL90043</t>
  </si>
  <si>
    <t>Fundamentals of Geological CO2 Storage</t>
  </si>
  <si>
    <t>GEOL90046</t>
  </si>
  <si>
    <t>Environmental Geology Field Techniques</t>
  </si>
  <si>
    <t>ERTH90051</t>
  </si>
  <si>
    <t>Python for Earth Sciences</t>
  </si>
  <si>
    <t>ERTH90034</t>
  </si>
  <si>
    <t>Advanced Hydrogeology</t>
  </si>
  <si>
    <t>GEOM90044</t>
  </si>
  <si>
    <t>Geographic Information Systems</t>
  </si>
  <si>
    <t>GEOL90048</t>
  </si>
  <si>
    <t>Sedimentary Basins and Resource Analysis</t>
  </si>
  <si>
    <t>GEOL90049</t>
  </si>
  <si>
    <t>Introduction to Structural Geology</t>
  </si>
  <si>
    <t>GEOL90050</t>
  </si>
  <si>
    <t>Field Geology of New Zealand</t>
  </si>
  <si>
    <t>GEOL90022</t>
  </si>
  <si>
    <t>Practical Earth Science A</t>
  </si>
  <si>
    <t>GEOL90023</t>
  </si>
  <si>
    <t>Practical Earth Science B</t>
  </si>
  <si>
    <t>GEOL90024</t>
  </si>
  <si>
    <t>Project In Geoscience</t>
  </si>
  <si>
    <t>PROFESSIONAL SKILLS</t>
  </si>
  <si>
    <t>BUSA90403</t>
  </si>
  <si>
    <t>Business Tools: Money People &amp; Processes</t>
  </si>
  <si>
    <t>SCIE90006</t>
  </si>
  <si>
    <t>Scientists,Communication &amp; the Workplace</t>
  </si>
  <si>
    <t>MKTG90022</t>
  </si>
  <si>
    <t>Commercialisation of Science</t>
  </si>
  <si>
    <t>SCIE90012</t>
  </si>
  <si>
    <t>Science Communication</t>
  </si>
  <si>
    <t>MAST90007</t>
  </si>
  <si>
    <t>Statistics for Research Workers</t>
  </si>
  <si>
    <t>SCIE90013</t>
  </si>
  <si>
    <t>Communication for Research Scientists</t>
  </si>
  <si>
    <t>MAST90072</t>
  </si>
  <si>
    <t>Data and Decision Making</t>
  </si>
  <si>
    <t>SKIL90004</t>
  </si>
  <si>
    <t>Project Management in Science</t>
  </si>
  <si>
    <t>LING90002</t>
  </si>
  <si>
    <t>Presenting Academic Discourse</t>
  </si>
  <si>
    <t>MGMT90171</t>
  </si>
  <si>
    <t>Leadership in Science</t>
  </si>
  <si>
    <t>COMP90059</t>
  </si>
  <si>
    <t>Introduction to Programming</t>
  </si>
  <si>
    <t>GEOL90025</t>
  </si>
  <si>
    <t>Research Project In Geoscience</t>
  </si>
  <si>
    <t>3rd year</t>
  </si>
  <si>
    <t>CORE</t>
  </si>
  <si>
    <t>Semester 1-2</t>
  </si>
  <si>
    <t>Summer Term, 1, 2</t>
  </si>
  <si>
    <t>CORE - TOTAL 50</t>
  </si>
  <si>
    <t>ECONOMIC</t>
  </si>
  <si>
    <t>ENERGY</t>
  </si>
  <si>
    <t>ENVT</t>
  </si>
  <si>
    <t>GEOTECH</t>
  </si>
  <si>
    <t>SEMESTER 1</t>
  </si>
  <si>
    <t>SEMESTER 2</t>
  </si>
  <si>
    <t>SEMESTER 3</t>
  </si>
  <si>
    <t>SEMESTER 4</t>
  </si>
  <si>
    <t>50 POINTS PER SEMESTER</t>
  </si>
  <si>
    <t>Semester 2 - August</t>
  </si>
  <si>
    <t>Semester 2 - July</t>
  </si>
  <si>
    <t>Semester 2 - October</t>
  </si>
  <si>
    <t>Semester 2 - September</t>
  </si>
  <si>
    <t>Semester 1 - June</t>
  </si>
  <si>
    <t>Semester 1 - March</t>
  </si>
  <si>
    <t>Semester 1 - May</t>
  </si>
  <si>
    <t>Semester 1 - Summer Term</t>
  </si>
  <si>
    <t>Semester 2 - Winter Term</t>
  </si>
  <si>
    <t>Semester 1 - April</t>
  </si>
  <si>
    <t>Semester 1 - April-May</t>
  </si>
  <si>
    <t>ELECTIVE (3rd year)</t>
  </si>
  <si>
    <t>ELECTIVE (VIEPS)</t>
  </si>
  <si>
    <t>PROFESSIONAL</t>
  </si>
  <si>
    <t>SEMESTER TOTALS - SHOULD BE 50</t>
  </si>
  <si>
    <t>THESE CELLS WILL BE GREEN IF CORRECT, RED IF TOO HIGH</t>
  </si>
  <si>
    <t>vieps electives</t>
  </si>
  <si>
    <t>professional skills</t>
  </si>
  <si>
    <t>core</t>
  </si>
  <si>
    <t>Component totals</t>
  </si>
  <si>
    <t>vieps</t>
  </si>
  <si>
    <t>professional</t>
  </si>
  <si>
    <t>overall</t>
  </si>
  <si>
    <t>credits</t>
  </si>
  <si>
    <t>IMPORTANCE 1 (NOT) TO 5 (VERY), 6 (COMPULSORY or PROF)</t>
  </si>
  <si>
    <t>3rd YEAR</t>
  </si>
  <si>
    <t xml:space="preserve">COMPONENT </t>
  </si>
  <si>
    <t>only edit within the yellow area - the rest of the sheet is locked</t>
  </si>
  <si>
    <t>UP TO 50 CREDITS ALLOWED, NOT REQUIRED</t>
  </si>
  <si>
    <t>count</t>
  </si>
  <si>
    <t>Duplications</t>
  </si>
  <si>
    <t>GEOL20004</t>
  </si>
  <si>
    <t>Field Mapping and Sedimentary Geology</t>
  </si>
  <si>
    <t>ELECTIVE (2nd year)</t>
  </si>
  <si>
    <t>GEOL20001</t>
  </si>
  <si>
    <t>Geology of Southeast Australia</t>
  </si>
  <si>
    <t>Structural and Metamorphic Geology</t>
  </si>
  <si>
    <t>GEOL20002</t>
  </si>
  <si>
    <t>GEOL20003</t>
  </si>
  <si>
    <t>Earth Composition, Minerals and Magmas</t>
  </si>
  <si>
    <t>ERTH20002</t>
  </si>
  <si>
    <t>Environmental Geosciences</t>
  </si>
  <si>
    <t>EVSC90014</t>
  </si>
  <si>
    <t>Environmental Risk Assessment</t>
  </si>
  <si>
    <t>CHEM90007</t>
  </si>
  <si>
    <t>Environmental Chemistry</t>
  </si>
  <si>
    <t>SCIE90017</t>
  </si>
  <si>
    <t>Science and Technology Internship</t>
  </si>
  <si>
    <t>2ND/3rd YEAR</t>
  </si>
  <si>
    <t>2nd/3rd year</t>
  </si>
  <si>
    <t>75-112.5 CREDITS REQUIRED</t>
  </si>
  <si>
    <t>37.5-62.5 CREDITS REQUIRED</t>
  </si>
  <si>
    <t>50 CREDITS COMPULSORY</t>
  </si>
  <si>
    <t>VIEPS (INCLUDING 2ND/3RD YEAR)</t>
  </si>
  <si>
    <t>STREAM</t>
  </si>
  <si>
    <t>12.5-25 CREDITS REQUIRED</t>
  </si>
  <si>
    <t>ERTH90035</t>
  </si>
  <si>
    <t>Earth Sciences Research Project Pt1</t>
  </si>
  <si>
    <t>ERTH90036</t>
  </si>
  <si>
    <t>ERTH90037</t>
  </si>
  <si>
    <t>ERTH90038</t>
  </si>
  <si>
    <t>ERTH90039</t>
  </si>
  <si>
    <t>Earth Sciences Research Project Pt2</t>
  </si>
  <si>
    <t>ERTH90040</t>
  </si>
  <si>
    <t>ERTH90041</t>
  </si>
  <si>
    <t>ERTH90042</t>
  </si>
  <si>
    <t>ERTH90043</t>
  </si>
  <si>
    <t>Earth Sciences Research Project Pt3</t>
  </si>
  <si>
    <t>ERTH90044</t>
  </si>
  <si>
    <t>ERTH90045</t>
  </si>
  <si>
    <t>ERTH90046</t>
  </si>
  <si>
    <t>ERTH90047</t>
  </si>
  <si>
    <t>Earth Sciences Research Project Pt4</t>
  </si>
  <si>
    <t>ERTH90048</t>
  </si>
  <si>
    <t>ERTH90049</t>
  </si>
  <si>
    <t>ERTH90050</t>
  </si>
  <si>
    <t>CORE - resesarch project</t>
  </si>
  <si>
    <t>125 points</t>
  </si>
  <si>
    <t>CORE RESEARCH</t>
  </si>
  <si>
    <t>TECTONICS</t>
  </si>
  <si>
    <t>RESEARCH OK?</t>
  </si>
  <si>
    <t>project</t>
  </si>
  <si>
    <t>Duplications (1-ok, 2 wrong)</t>
  </si>
  <si>
    <t xml:space="preserve">For each course you wish to take, copy its credit points into the semester in which you wish to take the course (yellow cells). Be careful to not select VIEPs courses that overlap with each other. </t>
  </si>
  <si>
    <t xml:space="preserve">Each semester should have 50 points. The light showing the points total for the semester will go green if it =50 </t>
  </si>
  <si>
    <r>
      <t xml:space="preserve">Make sure that totals for each component of the course (Columns N-R) are within the required limits (cells will turn </t>
    </r>
    <r>
      <rPr>
        <b/>
        <sz val="11"/>
        <color theme="9" tint="0.39997558519241921"/>
        <rFont val="Cambria"/>
        <family val="1"/>
      </rPr>
      <t>green</t>
    </r>
    <r>
      <rPr>
        <sz val="11"/>
        <color theme="1"/>
        <rFont val="Cambria"/>
        <family val="2"/>
      </rPr>
      <t>).</t>
    </r>
  </si>
  <si>
    <t>Make sure you haven't listed a course twice (column S will show a red light)</t>
  </si>
  <si>
    <t>Make sure your total = 200 (column N will show a green light)</t>
  </si>
  <si>
    <t>Select the correct spreadsheet (Master of Geoscience or Master of Science)</t>
  </si>
  <si>
    <t>GEOTECH/GEOPHYS</t>
  </si>
  <si>
    <t>UP TO 12.5 CREDITS ALLOWED, NOT REQUIRED</t>
  </si>
  <si>
    <t>VIEPS + 3RD + PROF</t>
  </si>
  <si>
    <t>75 CREDITS REQUIRED</t>
  </si>
  <si>
    <t xml:space="preserve">Sort the course selection table from largest to smallest, by your BACKUP area of interest first, and  your PRIMARY area of interest second. Courses are ranked by relevance, though you may have different ideas.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</si>
</sst>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mbria"/>
      <family val="2"/>
    </font>
    <font>
      <sz val="11"/>
      <color theme="1"/>
      <name val="Cambria"/>
      <family val="2"/>
    </font>
    <font>
      <sz val="11"/>
      <color rgb="FF006100"/>
      <name val="Cambria"/>
      <family val="2"/>
    </font>
    <font>
      <sz val="11"/>
      <color rgb="FF9C5700"/>
      <name val="Cambria"/>
      <family val="2"/>
    </font>
    <font>
      <b/>
      <sz val="11"/>
      <color theme="0"/>
      <name val="Cambria"/>
      <family val="2"/>
    </font>
    <font>
      <b/>
      <sz val="11"/>
      <color theme="9" tint="0.39997558519241921"/>
      <name val="Cambria"/>
      <family val="1"/>
    </font>
    <font>
      <b/>
      <sz val="16"/>
      <color rgb="FF9C5700"/>
      <name val="Cambria"/>
      <family val="1"/>
    </font>
    <font>
      <sz val="11"/>
      <color theme="0"/>
      <name val="Cambria"/>
      <family val="2"/>
    </font>
    <font>
      <sz val="8"/>
      <name val="Cambria"/>
      <family val="2"/>
    </font>
    <font>
      <sz val="12"/>
      <color rgb="FF000000"/>
      <name val="Arial"/>
      <family val="2"/>
    </font>
    <font>
      <sz val="9"/>
      <color theme="1"/>
      <name val="Cambria"/>
      <family val="2"/>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A5A5A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rgb="FF66FFFF"/>
        <bgColor indexed="64"/>
      </patternFill>
    </fill>
    <fill>
      <patternFill patternType="solid">
        <fgColor rgb="FFFFC000"/>
        <bgColor indexed="64"/>
      </patternFill>
    </fill>
    <fill>
      <patternFill patternType="solid">
        <fgColor theme="2"/>
        <bgColor indexed="64"/>
      </patternFill>
    </fill>
  </fills>
  <borders count="15">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ck">
        <color rgb="FF3F3F3F"/>
      </left>
      <right/>
      <top style="double">
        <color rgb="FF3F3F3F"/>
      </top>
      <bottom style="double">
        <color rgb="FF3F3F3F"/>
      </bottom>
      <diagonal/>
    </border>
    <border>
      <left style="thick">
        <color rgb="FF3F3F3F"/>
      </left>
      <right style="double">
        <color rgb="FF3F3F3F"/>
      </right>
      <top style="double">
        <color rgb="FF3F3F3F"/>
      </top>
      <bottom style="thick">
        <color rgb="FF3F3F3F"/>
      </bottom>
      <diagonal/>
    </border>
    <border>
      <left style="double">
        <color rgb="FF3F3F3F"/>
      </left>
      <right style="double">
        <color rgb="FF3F3F3F"/>
      </right>
      <top style="double">
        <color rgb="FF3F3F3F"/>
      </top>
      <bottom style="thick">
        <color rgb="FF3F3F3F"/>
      </bottom>
      <diagonal/>
    </border>
    <border>
      <left style="thick">
        <color rgb="FF7F7F7F"/>
      </left>
      <right style="thin">
        <color rgb="FF7F7F7F"/>
      </right>
      <top style="thick">
        <color rgb="FF7F7F7F"/>
      </top>
      <bottom style="thin">
        <color rgb="FF7F7F7F"/>
      </bottom>
      <diagonal/>
    </border>
    <border>
      <left style="thin">
        <color rgb="FF7F7F7F"/>
      </left>
      <right style="thick">
        <color rgb="FF7F7F7F"/>
      </right>
      <top style="thick">
        <color rgb="FF7F7F7F"/>
      </top>
      <bottom style="thin">
        <color rgb="FF7F7F7F"/>
      </bottom>
      <diagonal/>
    </border>
    <border>
      <left style="thick">
        <color rgb="FF7F7F7F"/>
      </left>
      <right style="thin">
        <color rgb="FF7F7F7F"/>
      </right>
      <top style="thin">
        <color rgb="FF7F7F7F"/>
      </top>
      <bottom style="thin">
        <color rgb="FF7F7F7F"/>
      </bottom>
      <diagonal/>
    </border>
    <border>
      <left style="thin">
        <color rgb="FF7F7F7F"/>
      </left>
      <right style="thick">
        <color rgb="FF7F7F7F"/>
      </right>
      <top style="thin">
        <color rgb="FF7F7F7F"/>
      </top>
      <bottom style="thin">
        <color rgb="FF7F7F7F"/>
      </bottom>
      <diagonal/>
    </border>
    <border>
      <left style="thick">
        <color rgb="FF7F7F7F"/>
      </left>
      <right style="thin">
        <color rgb="FF7F7F7F"/>
      </right>
      <top style="thin">
        <color rgb="FF7F7F7F"/>
      </top>
      <bottom style="thick">
        <color rgb="FF7F7F7F"/>
      </bottom>
      <diagonal/>
    </border>
    <border>
      <left style="thin">
        <color rgb="FF7F7F7F"/>
      </left>
      <right style="thick">
        <color rgb="FF7F7F7F"/>
      </right>
      <top style="thin">
        <color rgb="FF7F7F7F"/>
      </top>
      <bottom style="thick">
        <color rgb="FF7F7F7F"/>
      </bottom>
      <diagonal/>
    </border>
    <border>
      <left style="medium">
        <color indexed="64"/>
      </left>
      <right/>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0" applyNumberFormat="0" applyBorder="0" applyAlignment="0" applyProtection="0"/>
    <xf numFmtId="0" fontId="7"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cellStyleXfs>
  <cellXfs count="58">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alignment horizontal="center"/>
    </xf>
    <xf numFmtId="0" fontId="4" fillId="4" borderId="1" xfId="3" applyAlignment="1">
      <alignment horizontal="left"/>
    </xf>
    <xf numFmtId="0" fontId="4" fillId="4" borderId="6" xfId="3" applyBorder="1" applyAlignment="1">
      <alignment horizontal="left"/>
    </xf>
    <xf numFmtId="0" fontId="4" fillId="4" borderId="7" xfId="3" applyBorder="1" applyAlignment="1">
      <alignment horizontal="left"/>
    </xf>
    <xf numFmtId="0" fontId="1" fillId="5" borderId="0" xfId="4" applyAlignment="1">
      <alignment vertical="center"/>
    </xf>
    <xf numFmtId="0" fontId="2" fillId="2" borderId="10" xfId="1" applyBorder="1" applyAlignment="1">
      <alignment horizontal="left"/>
    </xf>
    <xf numFmtId="0" fontId="2" fillId="2" borderId="11" xfId="1" applyBorder="1" applyAlignment="1">
      <alignment horizontal="left"/>
    </xf>
    <xf numFmtId="0" fontId="1" fillId="5" borderId="0" xfId="4" applyAlignment="1" applyProtection="1">
      <alignment vertical="center"/>
      <protection locked="0"/>
    </xf>
    <xf numFmtId="0" fontId="0" fillId="0" borderId="0" xfId="0" applyAlignment="1" applyProtection="1">
      <alignment horizontal="left"/>
      <protection locked="0"/>
    </xf>
    <xf numFmtId="0" fontId="3" fillId="3" borderId="0" xfId="2" applyBorder="1" applyAlignment="1" applyProtection="1">
      <alignment horizontal="left"/>
      <protection locked="0"/>
    </xf>
    <xf numFmtId="0" fontId="0" fillId="0" borderId="0" xfId="0" applyAlignment="1">
      <alignment horizontal="center"/>
    </xf>
    <xf numFmtId="0" fontId="0" fillId="0" borderId="0" xfId="0" applyAlignment="1">
      <alignment horizontal="left" wrapText="1"/>
    </xf>
    <xf numFmtId="0" fontId="6" fillId="3" borderId="14" xfId="2" applyFont="1" applyBorder="1" applyAlignment="1" applyProtection="1">
      <alignment horizontal="center"/>
      <protection locked="0"/>
    </xf>
    <xf numFmtId="0" fontId="6" fillId="3" borderId="0" xfId="2" applyFont="1" applyBorder="1" applyAlignment="1" applyProtection="1">
      <alignment horizontal="center"/>
      <protection locked="0"/>
    </xf>
    <xf numFmtId="0" fontId="4" fillId="4" borderId="1" xfId="3" applyAlignment="1">
      <alignment horizontal="center"/>
    </xf>
    <xf numFmtId="0" fontId="0" fillId="5" borderId="0" xfId="4" applyFont="1" applyAlignment="1">
      <alignment horizontal="center" vertical="center"/>
    </xf>
    <xf numFmtId="0" fontId="1" fillId="5" borderId="0" xfId="4" applyAlignment="1">
      <alignment horizontal="center" vertical="center"/>
    </xf>
    <xf numFmtId="0" fontId="0" fillId="0" borderId="0" xfId="0" applyAlignment="1">
      <alignment horizontal="center"/>
    </xf>
    <xf numFmtId="0" fontId="4" fillId="4" borderId="5" xfId="3" applyBorder="1" applyAlignment="1">
      <alignment horizontal="center"/>
    </xf>
    <xf numFmtId="0" fontId="4" fillId="4" borderId="3" xfId="3" applyBorder="1" applyAlignment="1">
      <alignment horizontal="center"/>
    </xf>
    <xf numFmtId="0" fontId="4" fillId="4" borderId="4" xfId="3" applyBorder="1" applyAlignment="1">
      <alignment horizontal="center"/>
    </xf>
    <xf numFmtId="0" fontId="4" fillId="4" borderId="2" xfId="3" applyBorder="1" applyAlignment="1">
      <alignment horizontal="center"/>
    </xf>
    <xf numFmtId="0" fontId="0" fillId="10" borderId="0" xfId="0" applyFill="1"/>
    <xf numFmtId="0" fontId="2" fillId="10" borderId="8" xfId="1" applyFill="1" applyBorder="1" applyAlignment="1">
      <alignment horizontal="left"/>
    </xf>
    <xf numFmtId="0" fontId="2" fillId="10" borderId="9" xfId="1" applyFill="1" applyBorder="1" applyAlignment="1">
      <alignment horizontal="left"/>
    </xf>
    <xf numFmtId="0" fontId="0" fillId="10" borderId="0" xfId="0" applyFill="1" applyAlignment="1">
      <alignment horizontal="left"/>
    </xf>
    <xf numFmtId="0" fontId="2" fillId="11" borderId="10" xfId="1" applyFill="1" applyBorder="1" applyAlignment="1">
      <alignment horizontal="left"/>
    </xf>
    <xf numFmtId="0" fontId="2" fillId="11" borderId="11" xfId="1" applyFill="1" applyBorder="1" applyAlignment="1">
      <alignment horizontal="left"/>
    </xf>
    <xf numFmtId="0" fontId="0" fillId="11" borderId="0" xfId="0" applyFill="1"/>
    <xf numFmtId="0" fontId="0" fillId="11" borderId="0" xfId="0" applyFill="1" applyAlignment="1">
      <alignment horizontal="left"/>
    </xf>
    <xf numFmtId="0" fontId="2" fillId="12" borderId="12" xfId="1" applyFill="1" applyBorder="1" applyAlignment="1">
      <alignment horizontal="left"/>
    </xf>
    <xf numFmtId="0" fontId="2" fillId="12" borderId="13" xfId="1" applyFill="1" applyBorder="1" applyAlignment="1">
      <alignment horizontal="left"/>
    </xf>
    <xf numFmtId="0" fontId="0" fillId="12" borderId="0" xfId="0" applyFill="1" applyAlignment="1">
      <alignment horizontal="left"/>
    </xf>
    <xf numFmtId="0" fontId="0" fillId="12" borderId="0" xfId="0" applyFill="1"/>
    <xf numFmtId="0" fontId="2" fillId="2" borderId="0" xfId="1"/>
    <xf numFmtId="0" fontId="2" fillId="2" borderId="0" xfId="1" applyAlignment="1">
      <alignment horizontal="left"/>
    </xf>
    <xf numFmtId="0" fontId="0" fillId="5" borderId="0" xfId="4" applyFont="1" applyAlignment="1">
      <alignment horizontal="left" vertical="center"/>
    </xf>
    <xf numFmtId="0" fontId="1" fillId="7" borderId="0" xfId="6" applyAlignment="1">
      <alignment horizontal="left"/>
    </xf>
    <xf numFmtId="0" fontId="1" fillId="8" borderId="0" xfId="7" applyAlignment="1">
      <alignment horizontal="left"/>
    </xf>
    <xf numFmtId="0" fontId="1" fillId="9" borderId="0" xfId="8" applyAlignment="1">
      <alignment horizontal="left"/>
    </xf>
    <xf numFmtId="0" fontId="7" fillId="6" borderId="0" xfId="5" applyAlignment="1">
      <alignment horizontal="left"/>
    </xf>
    <xf numFmtId="0" fontId="1" fillId="7" borderId="0" xfId="6"/>
    <xf numFmtId="0" fontId="1" fillId="8" borderId="0" xfId="7"/>
    <xf numFmtId="0" fontId="1" fillId="9" borderId="0" xfId="8"/>
    <xf numFmtId="0" fontId="7" fillId="6" borderId="0" xfId="5"/>
    <xf numFmtId="0" fontId="1" fillId="9" borderId="12" xfId="8" applyBorder="1" applyAlignment="1">
      <alignment horizontal="left"/>
    </xf>
    <xf numFmtId="0" fontId="1" fillId="9" borderId="13" xfId="8" applyBorder="1" applyAlignment="1">
      <alignment horizontal="left"/>
    </xf>
    <xf numFmtId="0" fontId="9" fillId="0" borderId="0" xfId="0" applyFont="1" applyAlignment="1">
      <alignment horizontal="left" vertical="center" wrapText="1" indent="1"/>
    </xf>
    <xf numFmtId="0" fontId="4" fillId="4" borderId="1" xfId="3" applyAlignment="1">
      <alignment horizontal="center" wrapText="1"/>
    </xf>
    <xf numFmtId="0" fontId="10" fillId="5" borderId="0" xfId="4" applyFont="1" applyAlignment="1" applyProtection="1">
      <alignment vertical="center"/>
      <protection locked="0"/>
    </xf>
    <xf numFmtId="0" fontId="0" fillId="0" borderId="0" xfId="0" applyAlignment="1">
      <alignment wrapText="1"/>
    </xf>
    <xf numFmtId="0" fontId="1" fillId="0" borderId="0" xfId="6" applyFill="1" applyAlignment="1">
      <alignment horizontal="left"/>
    </xf>
    <xf numFmtId="0" fontId="1" fillId="0" borderId="0" xfId="7" applyFill="1" applyAlignment="1">
      <alignment horizontal="left"/>
    </xf>
    <xf numFmtId="0" fontId="1" fillId="0" borderId="0" xfId="8" applyFill="1" applyAlignment="1">
      <alignment horizontal="left"/>
    </xf>
    <xf numFmtId="0" fontId="7" fillId="0" borderId="0" xfId="5" applyFill="1" applyAlignment="1">
      <alignment horizontal="left"/>
    </xf>
  </cellXfs>
  <cellStyles count="9">
    <cellStyle name="20% - Accent2" xfId="6" builtinId="34"/>
    <cellStyle name="40% - Accent1" xfId="4" builtinId="31"/>
    <cellStyle name="40% - Accent2" xfId="7" builtinId="35"/>
    <cellStyle name="60% - Accent2" xfId="8" builtinId="36"/>
    <cellStyle name="Accent2" xfId="5" builtinId="33"/>
    <cellStyle name="Check Cell" xfId="3" builtinId="23"/>
    <cellStyle name="Good" xfId="1" builtinId="26"/>
    <cellStyle name="Neutral" xfId="2" builtinId="28"/>
    <cellStyle name="Normal" xfId="0" builtinId="0"/>
  </cellStyles>
  <dxfs count="37">
    <dxf>
      <font>
        <b/>
        <i val="0"/>
        <color theme="0"/>
      </font>
      <fill>
        <patternFill>
          <bgColor rgb="FFFF0000"/>
        </patternFill>
      </fill>
    </dxf>
    <dxf>
      <fill>
        <patternFill>
          <bgColor theme="9" tint="0.39994506668294322"/>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
      <font>
        <b/>
        <i val="0"/>
        <color theme="0"/>
      </font>
      <fill>
        <patternFill>
          <bgColor rgb="FFFF0000"/>
        </patternFill>
      </fill>
    </dxf>
    <dxf>
      <fill>
        <patternFill>
          <bgColor theme="9" tint="0.39994506668294322"/>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B530-F4F8-4C38-8A83-36331F334FCB}">
  <dimension ref="A1:B10"/>
  <sheetViews>
    <sheetView tabSelected="1" workbookViewId="0">
      <selection activeCell="A8" sqref="A8:B8"/>
    </sheetView>
  </sheetViews>
  <sheetFormatPr defaultColWidth="95.875" defaultRowHeight="14.25" x14ac:dyDescent="0.2"/>
  <cols>
    <col min="1" max="1" width="95.875" style="53"/>
  </cols>
  <sheetData>
    <row r="1" spans="1:2" x14ac:dyDescent="0.2">
      <c r="A1" s="53" t="s">
        <v>199</v>
      </c>
    </row>
    <row r="2" spans="1:2" x14ac:dyDescent="0.2">
      <c r="A2" s="14" t="s">
        <v>204</v>
      </c>
      <c r="B2" s="14"/>
    </row>
    <row r="3" spans="1:2" x14ac:dyDescent="0.2">
      <c r="A3" s="14" t="s">
        <v>194</v>
      </c>
      <c r="B3" s="14"/>
    </row>
    <row r="4" spans="1:2" x14ac:dyDescent="0.2">
      <c r="A4" s="14" t="s">
        <v>195</v>
      </c>
      <c r="B4" s="14"/>
    </row>
    <row r="5" spans="1:2" x14ac:dyDescent="0.2">
      <c r="A5" s="14" t="s">
        <v>196</v>
      </c>
      <c r="B5" s="14"/>
    </row>
    <row r="6" spans="1:2" x14ac:dyDescent="0.2">
      <c r="A6" s="14" t="s">
        <v>197</v>
      </c>
      <c r="B6" s="14"/>
    </row>
    <row r="7" spans="1:2" x14ac:dyDescent="0.2">
      <c r="A7" s="14" t="s">
        <v>198</v>
      </c>
      <c r="B7" s="14"/>
    </row>
    <row r="8" spans="1:2" x14ac:dyDescent="0.2">
      <c r="A8" s="14"/>
      <c r="B8" s="14"/>
    </row>
    <row r="9" spans="1:2" x14ac:dyDescent="0.2">
      <c r="A9" s="14"/>
      <c r="B9" s="14"/>
    </row>
    <row r="10" spans="1:2" x14ac:dyDescent="0.2">
      <c r="A10" s="14"/>
      <c r="B10" s="14"/>
    </row>
  </sheetData>
  <mergeCells count="9">
    <mergeCell ref="A8:B8"/>
    <mergeCell ref="A9:B9"/>
    <mergeCell ref="A10:B10"/>
    <mergeCell ref="A3:B3"/>
    <mergeCell ref="A4:B4"/>
    <mergeCell ref="A5:B5"/>
    <mergeCell ref="A6:B6"/>
    <mergeCell ref="A7:B7"/>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3A89-E1A5-45D2-A8DC-3347C5762E0D}">
  <sheetPr codeName="Sheet1"/>
  <dimension ref="A1:S60"/>
  <sheetViews>
    <sheetView zoomScaleNormal="100" workbookViewId="0">
      <pane xSplit="3" ySplit="7" topLeftCell="D8" activePane="bottomRight" state="frozen"/>
      <selection pane="topRight" activeCell="B1" sqref="B1"/>
      <selection pane="bottomLeft" activeCell="A3" sqref="A3"/>
      <selection pane="bottomRight" activeCell="J15" sqref="J15"/>
    </sheetView>
  </sheetViews>
  <sheetFormatPr defaultRowHeight="14.25" x14ac:dyDescent="0.2"/>
  <cols>
    <col min="1" max="1" width="20" style="1" customWidth="1"/>
    <col min="2" max="2" width="38.75" style="1" customWidth="1"/>
    <col min="3" max="3" width="17.875" style="1" customWidth="1"/>
    <col min="4" max="4" width="22.25" style="1" bestFit="1" customWidth="1"/>
    <col min="5" max="5" width="13" style="1" bestFit="1" customWidth="1"/>
    <col min="6" max="9" width="15.125" style="2" customWidth="1"/>
    <col min="10" max="13" width="13.125" style="1" bestFit="1" customWidth="1"/>
    <col min="14" max="18" width="9" style="1"/>
    <col min="19" max="19" width="12.25" style="1" bestFit="1" customWidth="1"/>
    <col min="20" max="16384" width="9" style="1"/>
  </cols>
  <sheetData>
    <row r="1" spans="1:19" ht="21" thickBot="1" x14ac:dyDescent="0.35">
      <c r="A1" s="15" t="s">
        <v>138</v>
      </c>
      <c r="B1" s="16"/>
      <c r="C1" s="16"/>
      <c r="D1" s="16"/>
    </row>
    <row r="2" spans="1:19" ht="15.75" thickTop="1" thickBot="1" x14ac:dyDescent="0.25">
      <c r="A2" s="26" t="s">
        <v>159</v>
      </c>
      <c r="B2" s="27" t="s">
        <v>139</v>
      </c>
      <c r="J2" s="4" t="s">
        <v>126</v>
      </c>
      <c r="K2" s="4"/>
      <c r="L2" s="4"/>
      <c r="M2" s="4"/>
      <c r="N2" s="24" t="s">
        <v>130</v>
      </c>
      <c r="O2" s="22"/>
      <c r="P2" s="22"/>
      <c r="Q2" s="22"/>
      <c r="R2" s="23"/>
      <c r="S2" s="17" t="s">
        <v>141</v>
      </c>
    </row>
    <row r="3" spans="1:19" ht="15.75" thickTop="1" thickBot="1" x14ac:dyDescent="0.25">
      <c r="A3" s="8" t="s">
        <v>164</v>
      </c>
      <c r="B3" s="9" t="s">
        <v>161</v>
      </c>
      <c r="J3" s="21" t="s">
        <v>125</v>
      </c>
      <c r="K3" s="22"/>
      <c r="L3" s="22"/>
      <c r="M3" s="23"/>
      <c r="N3" s="4" t="s">
        <v>133</v>
      </c>
      <c r="O3" s="4" t="s">
        <v>97</v>
      </c>
      <c r="P3" s="4" t="s">
        <v>131</v>
      </c>
      <c r="Q3" s="4" t="s">
        <v>132</v>
      </c>
      <c r="R3" s="4" t="s">
        <v>129</v>
      </c>
      <c r="S3" s="17"/>
    </row>
    <row r="4" spans="1:19" ht="15.75" thickTop="1" thickBot="1" x14ac:dyDescent="0.25">
      <c r="A4" s="29" t="s">
        <v>72</v>
      </c>
      <c r="B4" s="30" t="s">
        <v>162</v>
      </c>
      <c r="J4" s="5">
        <f>SUM(J8:J60)</f>
        <v>0</v>
      </c>
      <c r="K4" s="6">
        <f>SUM(K8:K60)</f>
        <v>0</v>
      </c>
      <c r="L4" s="6">
        <f>SUM(L8:L60)</f>
        <v>0</v>
      </c>
      <c r="M4" s="6">
        <f>SUM(M8:M60)</f>
        <v>0</v>
      </c>
      <c r="N4" s="4">
        <f>SUM(P4:R4)</f>
        <v>0</v>
      </c>
      <c r="O4" s="4">
        <f>SUM(O8:O60)</f>
        <v>0</v>
      </c>
      <c r="P4" s="4">
        <f>SUM(O8:P60)</f>
        <v>0</v>
      </c>
      <c r="Q4" s="4">
        <f>SUM(Q8:Q60)</f>
        <v>0</v>
      </c>
      <c r="R4" s="4">
        <f>SUM(R8:R60)</f>
        <v>0</v>
      </c>
      <c r="S4" s="4">
        <f>MAX(S8:S60)</f>
        <v>0</v>
      </c>
    </row>
    <row r="5" spans="1:19" ht="15.75" thickTop="1" thickBot="1" x14ac:dyDescent="0.25">
      <c r="A5" s="33" t="s">
        <v>98</v>
      </c>
      <c r="B5" s="34" t="s">
        <v>163</v>
      </c>
      <c r="F5" s="18" t="s">
        <v>135</v>
      </c>
      <c r="G5" s="19"/>
      <c r="H5" s="19"/>
      <c r="I5" s="19"/>
      <c r="J5" s="20" t="s">
        <v>110</v>
      </c>
      <c r="K5" s="20"/>
      <c r="L5" s="20"/>
      <c r="M5" s="20"/>
    </row>
    <row r="6" spans="1:19" ht="15" thickTop="1" x14ac:dyDescent="0.2">
      <c r="F6" s="39" t="s">
        <v>165</v>
      </c>
      <c r="G6" s="39" t="s">
        <v>165</v>
      </c>
      <c r="H6" s="39" t="s">
        <v>165</v>
      </c>
      <c r="I6" s="39" t="s">
        <v>165</v>
      </c>
      <c r="J6" s="3"/>
      <c r="K6" s="3"/>
      <c r="L6" s="3"/>
      <c r="M6" s="3"/>
    </row>
    <row r="7" spans="1:19" x14ac:dyDescent="0.2">
      <c r="A7" s="11" t="s">
        <v>1</v>
      </c>
      <c r="B7" s="11" t="s">
        <v>2</v>
      </c>
      <c r="C7" s="11" t="s">
        <v>137</v>
      </c>
      <c r="D7" s="11" t="s">
        <v>3</v>
      </c>
      <c r="E7" s="11" t="s">
        <v>4</v>
      </c>
      <c r="F7" s="10" t="s">
        <v>102</v>
      </c>
      <c r="G7" s="10" t="s">
        <v>103</v>
      </c>
      <c r="H7" s="10" t="s">
        <v>104</v>
      </c>
      <c r="I7" s="10" t="s">
        <v>105</v>
      </c>
      <c r="J7" s="11" t="s">
        <v>106</v>
      </c>
      <c r="K7" s="11" t="s">
        <v>107</v>
      </c>
      <c r="L7" s="11" t="s">
        <v>108</v>
      </c>
      <c r="M7" s="11" t="s">
        <v>109</v>
      </c>
      <c r="N7" s="11" t="s">
        <v>134</v>
      </c>
      <c r="O7" s="11" t="s">
        <v>160</v>
      </c>
      <c r="P7" s="11" t="s">
        <v>127</v>
      </c>
      <c r="Q7" s="11" t="s">
        <v>128</v>
      </c>
      <c r="R7" s="11" t="s">
        <v>129</v>
      </c>
      <c r="S7" s="1" t="s">
        <v>140</v>
      </c>
    </row>
    <row r="8" spans="1:19" x14ac:dyDescent="0.2">
      <c r="A8" s="35" t="s">
        <v>70</v>
      </c>
      <c r="B8" s="35" t="s">
        <v>71</v>
      </c>
      <c r="C8" s="35" t="s">
        <v>101</v>
      </c>
      <c r="D8" s="35" t="s">
        <v>99</v>
      </c>
      <c r="E8" s="36">
        <v>25</v>
      </c>
      <c r="F8" s="7">
        <v>6</v>
      </c>
      <c r="G8" s="7">
        <v>6</v>
      </c>
      <c r="H8" s="7">
        <v>6</v>
      </c>
      <c r="I8" s="7">
        <v>6</v>
      </c>
      <c r="J8" s="12"/>
      <c r="K8" s="12"/>
      <c r="L8" s="12"/>
      <c r="M8" s="12"/>
      <c r="N8" s="1">
        <f>SUM(J8:M8)</f>
        <v>0</v>
      </c>
      <c r="R8" s="1">
        <f>IF($N8&gt;0,$E8,0)</f>
        <v>0</v>
      </c>
      <c r="S8" s="1">
        <f>COUNT(J8:M8)</f>
        <v>0</v>
      </c>
    </row>
    <row r="9" spans="1:19" x14ac:dyDescent="0.2">
      <c r="A9" s="35" t="s">
        <v>68</v>
      </c>
      <c r="B9" s="35" t="s">
        <v>69</v>
      </c>
      <c r="C9" s="35" t="s">
        <v>101</v>
      </c>
      <c r="D9" s="35" t="s">
        <v>99</v>
      </c>
      <c r="E9" s="36">
        <v>12.5</v>
      </c>
      <c r="F9" s="7">
        <v>6</v>
      </c>
      <c r="G9" s="7">
        <v>6</v>
      </c>
      <c r="H9" s="7">
        <v>6</v>
      </c>
      <c r="I9" s="7">
        <v>6</v>
      </c>
      <c r="J9" s="12"/>
      <c r="K9" s="12"/>
      <c r="L9" s="12"/>
      <c r="M9" s="12"/>
      <c r="N9" s="1">
        <f>SUM(J9:M9)</f>
        <v>0</v>
      </c>
      <c r="R9" s="1">
        <f>IF($N9&gt;0,$E9,0)</f>
        <v>0</v>
      </c>
      <c r="S9" s="1">
        <f t="shared" ref="S9:S60" si="0">COUNT(J9:M9)</f>
        <v>0</v>
      </c>
    </row>
    <row r="10" spans="1:19" x14ac:dyDescent="0.2">
      <c r="A10" s="35" t="s">
        <v>66</v>
      </c>
      <c r="B10" s="35" t="s">
        <v>67</v>
      </c>
      <c r="C10" s="35" t="s">
        <v>101</v>
      </c>
      <c r="D10" s="35" t="s">
        <v>99</v>
      </c>
      <c r="E10" s="36">
        <v>12.5</v>
      </c>
      <c r="F10" s="7">
        <v>6</v>
      </c>
      <c r="G10" s="7">
        <v>6</v>
      </c>
      <c r="H10" s="7">
        <v>6</v>
      </c>
      <c r="I10" s="7">
        <v>6</v>
      </c>
      <c r="J10" s="12"/>
      <c r="K10" s="12"/>
      <c r="L10" s="12"/>
      <c r="M10" s="12"/>
      <c r="N10" s="1">
        <f>SUM(J10:M10)</f>
        <v>0</v>
      </c>
      <c r="R10" s="1">
        <f>IF($N10&gt;0,$E10,0)</f>
        <v>0</v>
      </c>
      <c r="S10" s="1">
        <f t="shared" si="0"/>
        <v>0</v>
      </c>
    </row>
    <row r="11" spans="1:19" x14ac:dyDescent="0.2">
      <c r="A11" s="25" t="s">
        <v>142</v>
      </c>
      <c r="B11" s="25" t="s">
        <v>143</v>
      </c>
      <c r="C11" s="25" t="s">
        <v>144</v>
      </c>
      <c r="D11" s="25" t="s">
        <v>8</v>
      </c>
      <c r="E11" s="25">
        <v>12.5</v>
      </c>
      <c r="F11" s="7">
        <v>5</v>
      </c>
      <c r="G11" s="7">
        <v>5</v>
      </c>
      <c r="H11" s="7">
        <v>3</v>
      </c>
      <c r="I11" s="7">
        <v>3</v>
      </c>
      <c r="J11" s="12"/>
      <c r="K11" s="12"/>
      <c r="L11" s="12"/>
      <c r="M11" s="12"/>
      <c r="N11" s="1">
        <f>SUM(J11:M11)</f>
        <v>0</v>
      </c>
      <c r="O11" s="1">
        <f t="shared" ref="O11:O15" si="1">IF($N11&gt;0,$E11,0)</f>
        <v>0</v>
      </c>
      <c r="S11" s="1">
        <f t="shared" si="0"/>
        <v>0</v>
      </c>
    </row>
    <row r="12" spans="1:19" x14ac:dyDescent="0.2">
      <c r="A12" s="25" t="s">
        <v>145</v>
      </c>
      <c r="B12" s="25" t="s">
        <v>146</v>
      </c>
      <c r="C12" s="25" t="s">
        <v>144</v>
      </c>
      <c r="D12" s="25" t="s">
        <v>15</v>
      </c>
      <c r="E12" s="25">
        <v>12.5</v>
      </c>
      <c r="F12" s="7">
        <v>5</v>
      </c>
      <c r="G12" s="7">
        <v>5</v>
      </c>
      <c r="H12" s="7">
        <v>3</v>
      </c>
      <c r="I12" s="7">
        <v>3</v>
      </c>
      <c r="J12" s="12"/>
      <c r="K12" s="12"/>
      <c r="L12" s="12"/>
      <c r="M12" s="12"/>
      <c r="N12" s="1">
        <f>SUM(J12:M12)</f>
        <v>0</v>
      </c>
      <c r="O12" s="1">
        <f t="shared" si="1"/>
        <v>0</v>
      </c>
      <c r="S12" s="1">
        <f t="shared" si="0"/>
        <v>0</v>
      </c>
    </row>
    <row r="13" spans="1:19" x14ac:dyDescent="0.2">
      <c r="A13" s="25" t="s">
        <v>148</v>
      </c>
      <c r="B13" s="25" t="s">
        <v>147</v>
      </c>
      <c r="C13" s="25" t="s">
        <v>144</v>
      </c>
      <c r="D13" s="25" t="s">
        <v>15</v>
      </c>
      <c r="E13" s="25">
        <v>12.5</v>
      </c>
      <c r="F13" s="7">
        <v>5</v>
      </c>
      <c r="G13" s="7">
        <v>3</v>
      </c>
      <c r="H13" s="7">
        <v>1</v>
      </c>
      <c r="I13" s="7">
        <v>5</v>
      </c>
      <c r="J13" s="12"/>
      <c r="K13" s="12"/>
      <c r="L13" s="12"/>
      <c r="M13" s="12"/>
      <c r="N13" s="1">
        <f>SUM(J13:M13)</f>
        <v>0</v>
      </c>
      <c r="O13" s="1">
        <f t="shared" si="1"/>
        <v>0</v>
      </c>
      <c r="S13" s="1">
        <f t="shared" si="0"/>
        <v>0</v>
      </c>
    </row>
    <row r="14" spans="1:19" x14ac:dyDescent="0.2">
      <c r="A14" s="25" t="s">
        <v>149</v>
      </c>
      <c r="B14" s="25" t="s">
        <v>150</v>
      </c>
      <c r="C14" s="25" t="s">
        <v>144</v>
      </c>
      <c r="D14" s="25" t="s">
        <v>15</v>
      </c>
      <c r="E14" s="25">
        <v>12.5</v>
      </c>
      <c r="F14" s="7">
        <v>5</v>
      </c>
      <c r="G14" s="7">
        <v>2</v>
      </c>
      <c r="H14" s="7">
        <v>2</v>
      </c>
      <c r="I14" s="7">
        <v>3</v>
      </c>
      <c r="J14" s="12"/>
      <c r="K14" s="12"/>
      <c r="L14" s="12"/>
      <c r="M14" s="12"/>
      <c r="N14" s="1">
        <f>SUM(J14:M14)</f>
        <v>0</v>
      </c>
      <c r="O14" s="1">
        <f t="shared" si="1"/>
        <v>0</v>
      </c>
      <c r="S14" s="1">
        <f t="shared" si="0"/>
        <v>0</v>
      </c>
    </row>
    <row r="15" spans="1:19" x14ac:dyDescent="0.2">
      <c r="A15" s="25" t="s">
        <v>151</v>
      </c>
      <c r="B15" s="25" t="s">
        <v>152</v>
      </c>
      <c r="C15" s="25" t="s">
        <v>144</v>
      </c>
      <c r="D15" s="25" t="s">
        <v>8</v>
      </c>
      <c r="E15" s="25">
        <v>12.5</v>
      </c>
      <c r="F15" s="7">
        <v>2</v>
      </c>
      <c r="G15" s="7">
        <v>2</v>
      </c>
      <c r="H15" s="7">
        <v>5</v>
      </c>
      <c r="I15" s="7">
        <v>3</v>
      </c>
      <c r="J15" s="12"/>
      <c r="K15" s="12"/>
      <c r="L15" s="12"/>
      <c r="M15" s="12"/>
      <c r="N15" s="1">
        <f>SUM(J15:M15)</f>
        <v>0</v>
      </c>
      <c r="O15" s="1">
        <f t="shared" si="1"/>
        <v>0</v>
      </c>
      <c r="S15" s="1">
        <f t="shared" si="0"/>
        <v>0</v>
      </c>
    </row>
    <row r="16" spans="1:19" x14ac:dyDescent="0.2">
      <c r="A16" s="28" t="s">
        <v>9</v>
      </c>
      <c r="B16" s="28" t="s">
        <v>10</v>
      </c>
      <c r="C16" s="28" t="s">
        <v>122</v>
      </c>
      <c r="D16" s="28" t="s">
        <v>8</v>
      </c>
      <c r="E16" s="25">
        <v>12.5</v>
      </c>
      <c r="F16" s="7">
        <v>5</v>
      </c>
      <c r="G16" s="7">
        <v>2</v>
      </c>
      <c r="H16" s="7">
        <v>3</v>
      </c>
      <c r="I16" s="7">
        <v>3</v>
      </c>
      <c r="J16" s="12"/>
      <c r="K16" s="12"/>
      <c r="L16" s="12"/>
      <c r="M16" s="12"/>
      <c r="N16" s="1">
        <f>SUM(J16:M16)</f>
        <v>0</v>
      </c>
      <c r="O16" s="1">
        <f>IF($N16&gt;0,$E16,0)</f>
        <v>0</v>
      </c>
      <c r="S16" s="1">
        <f t="shared" si="0"/>
        <v>0</v>
      </c>
    </row>
    <row r="17" spans="1:19" x14ac:dyDescent="0.2">
      <c r="A17" s="28" t="s">
        <v>0</v>
      </c>
      <c r="B17" s="28" t="s">
        <v>7</v>
      </c>
      <c r="C17" s="28" t="s">
        <v>122</v>
      </c>
      <c r="D17" s="28" t="s">
        <v>8</v>
      </c>
      <c r="E17" s="25">
        <v>12.5</v>
      </c>
      <c r="F17" s="7">
        <v>4</v>
      </c>
      <c r="G17" s="7">
        <v>5</v>
      </c>
      <c r="H17" s="7">
        <v>2</v>
      </c>
      <c r="I17" s="7">
        <v>3</v>
      </c>
      <c r="J17" s="12"/>
      <c r="K17" s="12"/>
      <c r="L17" s="12"/>
      <c r="M17" s="12"/>
      <c r="N17" s="1">
        <f>SUM(J17:M17)</f>
        <v>0</v>
      </c>
      <c r="O17" s="1">
        <f>IF($N17&gt;0,$E17,0)</f>
        <v>0</v>
      </c>
      <c r="S17" s="1">
        <f t="shared" si="0"/>
        <v>0</v>
      </c>
    </row>
    <row r="18" spans="1:19" x14ac:dyDescent="0.2">
      <c r="A18" s="28" t="s">
        <v>11</v>
      </c>
      <c r="B18" s="28" t="s">
        <v>12</v>
      </c>
      <c r="C18" s="28" t="s">
        <v>122</v>
      </c>
      <c r="D18" s="28" t="s">
        <v>8</v>
      </c>
      <c r="E18" s="25">
        <v>12.5</v>
      </c>
      <c r="F18" s="7">
        <v>3</v>
      </c>
      <c r="G18" s="7">
        <v>5</v>
      </c>
      <c r="H18" s="7">
        <v>2</v>
      </c>
      <c r="I18" s="7">
        <v>3</v>
      </c>
      <c r="J18" s="12"/>
      <c r="K18" s="12"/>
      <c r="L18" s="12"/>
      <c r="M18" s="12"/>
      <c r="N18" s="1">
        <f>SUM(J18:M18)</f>
        <v>0</v>
      </c>
      <c r="O18" s="1">
        <f>IF($N18&gt;0,$E18,0)</f>
        <v>0</v>
      </c>
      <c r="S18" s="1">
        <f t="shared" si="0"/>
        <v>0</v>
      </c>
    </row>
    <row r="19" spans="1:19" x14ac:dyDescent="0.2">
      <c r="A19" s="28" t="s">
        <v>5</v>
      </c>
      <c r="B19" s="28" t="s">
        <v>6</v>
      </c>
      <c r="C19" s="28" t="s">
        <v>122</v>
      </c>
      <c r="D19" s="28" t="s">
        <v>119</v>
      </c>
      <c r="E19" s="25">
        <v>12.5</v>
      </c>
      <c r="F19" s="7">
        <v>4</v>
      </c>
      <c r="G19" s="7">
        <v>4</v>
      </c>
      <c r="H19" s="7">
        <v>1</v>
      </c>
      <c r="I19" s="7">
        <v>3</v>
      </c>
      <c r="J19" s="12"/>
      <c r="K19" s="12"/>
      <c r="L19" s="12"/>
      <c r="M19" s="12"/>
      <c r="N19" s="1">
        <f>SUM(J19:M19)</f>
        <v>0</v>
      </c>
      <c r="O19" s="1">
        <f>IF($N19&gt;0,$E19,0)</f>
        <v>0</v>
      </c>
      <c r="S19" s="1">
        <f t="shared" si="0"/>
        <v>0</v>
      </c>
    </row>
    <row r="20" spans="1:19" x14ac:dyDescent="0.2">
      <c r="A20" s="28" t="s">
        <v>13</v>
      </c>
      <c r="B20" s="28" t="s">
        <v>14</v>
      </c>
      <c r="C20" s="28" t="s">
        <v>122</v>
      </c>
      <c r="D20" s="28" t="s">
        <v>15</v>
      </c>
      <c r="E20" s="25">
        <v>12.5</v>
      </c>
      <c r="F20" s="7">
        <v>3</v>
      </c>
      <c r="G20" s="7">
        <v>1</v>
      </c>
      <c r="H20" s="7">
        <v>5</v>
      </c>
      <c r="I20" s="7">
        <v>2</v>
      </c>
      <c r="J20" s="12"/>
      <c r="K20" s="12"/>
      <c r="L20" s="12"/>
      <c r="M20" s="12"/>
      <c r="N20" s="1">
        <f>SUM(J20:M20)</f>
        <v>0</v>
      </c>
      <c r="O20" s="1">
        <f>IF($N20&gt;0,$E20,0)</f>
        <v>0</v>
      </c>
      <c r="S20" s="1">
        <f t="shared" si="0"/>
        <v>0</v>
      </c>
    </row>
    <row r="21" spans="1:19" x14ac:dyDescent="0.2">
      <c r="A21" s="28" t="s">
        <v>16</v>
      </c>
      <c r="B21" s="28" t="s">
        <v>17</v>
      </c>
      <c r="C21" s="28" t="s">
        <v>122</v>
      </c>
      <c r="D21" s="28" t="s">
        <v>15</v>
      </c>
      <c r="E21" s="25">
        <v>12.5</v>
      </c>
      <c r="F21" s="7">
        <v>5</v>
      </c>
      <c r="G21" s="7">
        <v>3</v>
      </c>
      <c r="H21" s="7">
        <v>2</v>
      </c>
      <c r="I21" s="7">
        <v>2</v>
      </c>
      <c r="J21" s="12"/>
      <c r="K21" s="12"/>
      <c r="L21" s="12"/>
      <c r="M21" s="12"/>
      <c r="N21" s="1">
        <f>SUM(J21:M21)</f>
        <v>0</v>
      </c>
      <c r="O21" s="1">
        <f>IF($N21&gt;0,$E21,0)</f>
        <v>0</v>
      </c>
      <c r="S21" s="1">
        <f t="shared" si="0"/>
        <v>0</v>
      </c>
    </row>
    <row r="22" spans="1:19" x14ac:dyDescent="0.2">
      <c r="A22" s="28" t="s">
        <v>18</v>
      </c>
      <c r="B22" s="28" t="s">
        <v>19</v>
      </c>
      <c r="C22" s="28" t="s">
        <v>122</v>
      </c>
      <c r="D22" s="28" t="s">
        <v>15</v>
      </c>
      <c r="E22" s="25">
        <v>12.5</v>
      </c>
      <c r="F22" s="7">
        <v>4</v>
      </c>
      <c r="G22" s="7">
        <v>3</v>
      </c>
      <c r="H22" s="7">
        <v>1</v>
      </c>
      <c r="I22" s="7">
        <v>2</v>
      </c>
      <c r="J22" s="12"/>
      <c r="K22" s="12"/>
      <c r="L22" s="12"/>
      <c r="M22" s="12"/>
      <c r="N22" s="1">
        <f>SUM(J22:M22)</f>
        <v>0</v>
      </c>
      <c r="O22" s="1">
        <f>IF($N22&gt;0,$E22,0)</f>
        <v>0</v>
      </c>
      <c r="S22" s="1">
        <f t="shared" si="0"/>
        <v>0</v>
      </c>
    </row>
    <row r="23" spans="1:19" x14ac:dyDescent="0.2">
      <c r="A23" s="37" t="s">
        <v>153</v>
      </c>
      <c r="B23" s="37" t="s">
        <v>154</v>
      </c>
      <c r="C23" s="37" t="s">
        <v>123</v>
      </c>
      <c r="D23" s="37" t="s">
        <v>8</v>
      </c>
      <c r="E23" s="37">
        <v>12.5</v>
      </c>
      <c r="F23" s="7">
        <v>4</v>
      </c>
      <c r="G23" s="7">
        <v>4</v>
      </c>
      <c r="H23" s="7">
        <v>5</v>
      </c>
      <c r="I23" s="7">
        <v>4</v>
      </c>
      <c r="J23" s="12"/>
      <c r="K23" s="12"/>
      <c r="L23" s="12"/>
      <c r="M23" s="12"/>
      <c r="N23" s="1">
        <f>SUM(J23:M23)</f>
        <v>0</v>
      </c>
      <c r="P23" s="1">
        <f>IF($N23&gt;0,$E23,0)</f>
        <v>0</v>
      </c>
      <c r="S23" s="1">
        <f t="shared" si="0"/>
        <v>0</v>
      </c>
    </row>
    <row r="24" spans="1:19" x14ac:dyDescent="0.2">
      <c r="A24" s="37" t="s">
        <v>155</v>
      </c>
      <c r="B24" s="37" t="s">
        <v>156</v>
      </c>
      <c r="C24" s="37" t="s">
        <v>123</v>
      </c>
      <c r="D24" s="37" t="s">
        <v>15</v>
      </c>
      <c r="E24" s="37">
        <v>12.5</v>
      </c>
      <c r="F24" s="7">
        <v>1</v>
      </c>
      <c r="G24" s="7">
        <v>3</v>
      </c>
      <c r="H24" s="7">
        <v>5</v>
      </c>
      <c r="I24" s="7">
        <v>2</v>
      </c>
      <c r="J24" s="12"/>
      <c r="K24" s="12"/>
      <c r="L24" s="12"/>
      <c r="M24" s="12"/>
      <c r="N24" s="1">
        <f>SUM(J24:M24)</f>
        <v>0</v>
      </c>
      <c r="P24" s="1">
        <f>IF($N24&gt;0,$E24,0)</f>
        <v>0</v>
      </c>
      <c r="S24" s="1">
        <f t="shared" si="0"/>
        <v>0</v>
      </c>
    </row>
    <row r="25" spans="1:19" x14ac:dyDescent="0.2">
      <c r="A25" s="38" t="s">
        <v>58</v>
      </c>
      <c r="B25" s="38" t="s">
        <v>59</v>
      </c>
      <c r="C25" s="38" t="s">
        <v>123</v>
      </c>
      <c r="D25" s="38" t="s">
        <v>118</v>
      </c>
      <c r="E25" s="37">
        <v>6.25</v>
      </c>
      <c r="F25" s="7">
        <v>5</v>
      </c>
      <c r="G25" s="7">
        <v>5</v>
      </c>
      <c r="H25" s="7">
        <v>5</v>
      </c>
      <c r="I25" s="7">
        <v>5</v>
      </c>
      <c r="J25" s="12"/>
      <c r="K25" s="12"/>
      <c r="L25" s="12"/>
      <c r="M25" s="12"/>
      <c r="N25" s="1">
        <f>SUM(J25:M25)</f>
        <v>0</v>
      </c>
      <c r="P25" s="1">
        <f>IF($N25&gt;0,$E25,0)</f>
        <v>0</v>
      </c>
      <c r="S25" s="1">
        <f t="shared" si="0"/>
        <v>0</v>
      </c>
    </row>
    <row r="26" spans="1:19" x14ac:dyDescent="0.2">
      <c r="A26" s="38" t="s">
        <v>56</v>
      </c>
      <c r="B26" s="38" t="s">
        <v>57</v>
      </c>
      <c r="C26" s="38" t="s">
        <v>123</v>
      </c>
      <c r="D26" s="38" t="s">
        <v>115</v>
      </c>
      <c r="E26" s="37">
        <v>6.25</v>
      </c>
      <c r="F26" s="7">
        <v>3</v>
      </c>
      <c r="G26" s="7">
        <v>3</v>
      </c>
      <c r="H26" s="7">
        <v>5</v>
      </c>
      <c r="I26" s="7">
        <v>5</v>
      </c>
      <c r="J26" s="12"/>
      <c r="K26" s="12"/>
      <c r="L26" s="12"/>
      <c r="M26" s="12"/>
      <c r="N26" s="1">
        <f>SUM(J26:M26)</f>
        <v>0</v>
      </c>
      <c r="P26" s="1">
        <f>IF($N26&gt;0,$E26,0)</f>
        <v>0</v>
      </c>
      <c r="S26" s="1">
        <f t="shared" si="0"/>
        <v>0</v>
      </c>
    </row>
    <row r="27" spans="1:19" x14ac:dyDescent="0.2">
      <c r="A27" s="38" t="s">
        <v>28</v>
      </c>
      <c r="B27" s="38" t="s">
        <v>29</v>
      </c>
      <c r="C27" s="38" t="s">
        <v>123</v>
      </c>
      <c r="D27" s="38" t="s">
        <v>121</v>
      </c>
      <c r="E27" s="37">
        <v>6.25</v>
      </c>
      <c r="F27" s="7">
        <v>1</v>
      </c>
      <c r="G27" s="7">
        <v>4</v>
      </c>
      <c r="H27" s="7">
        <v>5</v>
      </c>
      <c r="I27" s="7">
        <v>5</v>
      </c>
      <c r="J27" s="12"/>
      <c r="K27" s="12"/>
      <c r="L27" s="12"/>
      <c r="M27" s="12"/>
      <c r="N27" s="1">
        <f>SUM(J27:M27)</f>
        <v>0</v>
      </c>
      <c r="P27" s="1">
        <f>IF($N27&gt;0,$E27,0)</f>
        <v>0</v>
      </c>
      <c r="S27" s="1">
        <f t="shared" si="0"/>
        <v>0</v>
      </c>
    </row>
    <row r="28" spans="1:19" x14ac:dyDescent="0.2">
      <c r="A28" s="38" t="s">
        <v>64</v>
      </c>
      <c r="B28" s="38" t="s">
        <v>65</v>
      </c>
      <c r="C28" s="38" t="s">
        <v>123</v>
      </c>
      <c r="D28" s="38" t="s">
        <v>116</v>
      </c>
      <c r="E28" s="37">
        <v>12.5</v>
      </c>
      <c r="F28" s="7">
        <v>5</v>
      </c>
      <c r="G28" s="7">
        <v>4</v>
      </c>
      <c r="H28" s="7">
        <v>4</v>
      </c>
      <c r="I28" s="7">
        <v>5</v>
      </c>
      <c r="J28" s="12"/>
      <c r="K28" s="12"/>
      <c r="L28" s="12"/>
      <c r="M28" s="12"/>
      <c r="N28" s="1">
        <f>SUM(J28:M28)</f>
        <v>0</v>
      </c>
      <c r="P28" s="1">
        <f>IF($N28&gt;0,$E28,0)</f>
        <v>0</v>
      </c>
      <c r="S28" s="1">
        <f t="shared" si="0"/>
        <v>0</v>
      </c>
    </row>
    <row r="29" spans="1:19" x14ac:dyDescent="0.2">
      <c r="A29" s="38" t="s">
        <v>44</v>
      </c>
      <c r="B29" s="38" t="s">
        <v>45</v>
      </c>
      <c r="C29" s="38" t="s">
        <v>123</v>
      </c>
      <c r="D29" s="38" t="s">
        <v>112</v>
      </c>
      <c r="E29" s="37">
        <v>6.25</v>
      </c>
      <c r="F29" s="7">
        <v>4</v>
      </c>
      <c r="G29" s="7">
        <v>4</v>
      </c>
      <c r="H29" s="7">
        <v>1</v>
      </c>
      <c r="I29" s="7">
        <v>5</v>
      </c>
      <c r="J29" s="12"/>
      <c r="K29" s="12"/>
      <c r="L29" s="12"/>
      <c r="M29" s="12"/>
      <c r="N29" s="1">
        <f>SUM(J29:M29)</f>
        <v>0</v>
      </c>
      <c r="P29" s="1">
        <f>IF($N29&gt;0,$E29,0)</f>
        <v>0</v>
      </c>
      <c r="S29" s="1">
        <f t="shared" si="0"/>
        <v>0</v>
      </c>
    </row>
    <row r="30" spans="1:19" x14ac:dyDescent="0.2">
      <c r="A30" s="38" t="s">
        <v>42</v>
      </c>
      <c r="B30" s="38" t="s">
        <v>43</v>
      </c>
      <c r="C30" s="38" t="s">
        <v>123</v>
      </c>
      <c r="D30" s="38" t="s">
        <v>118</v>
      </c>
      <c r="E30" s="37">
        <v>6.25</v>
      </c>
      <c r="F30" s="7">
        <v>5</v>
      </c>
      <c r="G30" s="7">
        <v>4</v>
      </c>
      <c r="H30" s="7">
        <v>5</v>
      </c>
      <c r="I30" s="7">
        <v>4</v>
      </c>
      <c r="J30" s="12"/>
      <c r="K30" s="12"/>
      <c r="L30" s="12"/>
      <c r="M30" s="12"/>
      <c r="N30" s="1">
        <f>SUM(J30:M30)</f>
        <v>0</v>
      </c>
      <c r="P30" s="1">
        <f>IF($N30&gt;0,$E30,0)</f>
        <v>0</v>
      </c>
      <c r="S30" s="1">
        <f t="shared" si="0"/>
        <v>0</v>
      </c>
    </row>
    <row r="31" spans="1:19" x14ac:dyDescent="0.2">
      <c r="A31" s="38" t="s">
        <v>20</v>
      </c>
      <c r="B31" s="38" t="s">
        <v>21</v>
      </c>
      <c r="C31" s="38" t="s">
        <v>123</v>
      </c>
      <c r="D31" s="38" t="s">
        <v>15</v>
      </c>
      <c r="E31" s="37">
        <v>12.5</v>
      </c>
      <c r="F31" s="7">
        <v>3</v>
      </c>
      <c r="G31" s="7">
        <v>3</v>
      </c>
      <c r="H31" s="7">
        <v>5</v>
      </c>
      <c r="I31" s="7">
        <v>4</v>
      </c>
      <c r="J31" s="12"/>
      <c r="K31" s="12"/>
      <c r="L31" s="12"/>
      <c r="M31" s="12"/>
      <c r="N31" s="1">
        <f>SUM(J31:M31)</f>
        <v>0</v>
      </c>
      <c r="P31" s="1">
        <f>IF($N31&gt;0,$E31,0)</f>
        <v>0</v>
      </c>
      <c r="S31" s="1">
        <f t="shared" si="0"/>
        <v>0</v>
      </c>
    </row>
    <row r="32" spans="1:19" x14ac:dyDescent="0.2">
      <c r="A32" s="38" t="s">
        <v>50</v>
      </c>
      <c r="B32" s="38" t="s">
        <v>51</v>
      </c>
      <c r="C32" s="38" t="s">
        <v>123</v>
      </c>
      <c r="D32" s="38" t="s">
        <v>119</v>
      </c>
      <c r="E32" s="37">
        <v>6.25</v>
      </c>
      <c r="F32" s="7">
        <v>2</v>
      </c>
      <c r="G32" s="7">
        <v>5</v>
      </c>
      <c r="H32" s="7">
        <v>5</v>
      </c>
      <c r="I32" s="7">
        <v>4</v>
      </c>
      <c r="J32" s="12"/>
      <c r="K32" s="12"/>
      <c r="L32" s="12"/>
      <c r="M32" s="12"/>
      <c r="N32" s="1">
        <f>SUM(J32:M32)</f>
        <v>0</v>
      </c>
      <c r="P32" s="1">
        <f>IF($N32&gt;0,$E32,0)</f>
        <v>0</v>
      </c>
      <c r="S32" s="1">
        <f t="shared" si="0"/>
        <v>0</v>
      </c>
    </row>
    <row r="33" spans="1:19" x14ac:dyDescent="0.2">
      <c r="A33" s="38" t="s">
        <v>52</v>
      </c>
      <c r="B33" s="38" t="s">
        <v>53</v>
      </c>
      <c r="C33" s="38" t="s">
        <v>123</v>
      </c>
      <c r="D33" s="38" t="s">
        <v>114</v>
      </c>
      <c r="E33" s="37">
        <v>6.25</v>
      </c>
      <c r="F33" s="7">
        <v>2</v>
      </c>
      <c r="G33" s="7">
        <v>2</v>
      </c>
      <c r="H33" s="7">
        <v>5</v>
      </c>
      <c r="I33" s="7">
        <v>4</v>
      </c>
      <c r="J33" s="12"/>
      <c r="K33" s="12"/>
      <c r="L33" s="12"/>
      <c r="M33" s="12"/>
      <c r="N33" s="1">
        <f>SUM(J33:M33)</f>
        <v>0</v>
      </c>
      <c r="P33" s="1">
        <f>IF($N33&gt;0,$E33,0)</f>
        <v>0</v>
      </c>
      <c r="S33" s="1">
        <f t="shared" si="0"/>
        <v>0</v>
      </c>
    </row>
    <row r="34" spans="1:19" x14ac:dyDescent="0.2">
      <c r="A34" s="38" t="s">
        <v>48</v>
      </c>
      <c r="B34" s="38" t="s">
        <v>49</v>
      </c>
      <c r="C34" s="38" t="s">
        <v>123</v>
      </c>
      <c r="D34" s="38" t="s">
        <v>118</v>
      </c>
      <c r="E34" s="37">
        <v>6.25</v>
      </c>
      <c r="F34" s="7">
        <v>5</v>
      </c>
      <c r="G34" s="7">
        <v>4</v>
      </c>
      <c r="H34" s="7">
        <v>3</v>
      </c>
      <c r="I34" s="7">
        <v>4</v>
      </c>
      <c r="J34" s="12"/>
      <c r="K34" s="12"/>
      <c r="L34" s="12"/>
      <c r="M34" s="12"/>
      <c r="N34" s="1">
        <f>SUM(J34:M34)</f>
        <v>0</v>
      </c>
      <c r="P34" s="1">
        <f>IF($N34&gt;0,$E34,0)</f>
        <v>0</v>
      </c>
      <c r="S34" s="1">
        <f t="shared" si="0"/>
        <v>0</v>
      </c>
    </row>
    <row r="35" spans="1:19" x14ac:dyDescent="0.2">
      <c r="A35" s="38" t="s">
        <v>62</v>
      </c>
      <c r="B35" s="38" t="s">
        <v>63</v>
      </c>
      <c r="C35" s="38" t="s">
        <v>123</v>
      </c>
      <c r="D35" s="38" t="s">
        <v>111</v>
      </c>
      <c r="E35" s="37">
        <v>6.25</v>
      </c>
      <c r="F35" s="7">
        <v>5</v>
      </c>
      <c r="G35" s="7">
        <v>4</v>
      </c>
      <c r="H35" s="7">
        <v>1</v>
      </c>
      <c r="I35" s="7">
        <v>4</v>
      </c>
      <c r="J35" s="12"/>
      <c r="K35" s="12"/>
      <c r="L35" s="12"/>
      <c r="M35" s="12"/>
      <c r="N35" s="1">
        <f>SUM(J35:M35)</f>
        <v>0</v>
      </c>
      <c r="P35" s="1">
        <f>IF($N35&gt;0,$E35,0)</f>
        <v>0</v>
      </c>
      <c r="S35" s="1">
        <f t="shared" si="0"/>
        <v>0</v>
      </c>
    </row>
    <row r="36" spans="1:19" x14ac:dyDescent="0.2">
      <c r="A36" s="38" t="s">
        <v>22</v>
      </c>
      <c r="B36" s="38" t="s">
        <v>23</v>
      </c>
      <c r="C36" s="38" t="s">
        <v>123</v>
      </c>
      <c r="D36" s="38" t="s">
        <v>116</v>
      </c>
      <c r="E36" s="37">
        <v>6.25</v>
      </c>
      <c r="F36" s="7">
        <v>5</v>
      </c>
      <c r="G36" s="7">
        <v>3</v>
      </c>
      <c r="H36" s="7">
        <v>1</v>
      </c>
      <c r="I36" s="7">
        <v>4</v>
      </c>
      <c r="J36" s="12"/>
      <c r="K36" s="12"/>
      <c r="L36" s="12"/>
      <c r="M36" s="12"/>
      <c r="N36" s="1">
        <f>SUM(J36:M36)</f>
        <v>0</v>
      </c>
      <c r="P36" s="1">
        <f>IF($N36&gt;0,$E36,0)</f>
        <v>0</v>
      </c>
      <c r="S36" s="1">
        <f t="shared" si="0"/>
        <v>0</v>
      </c>
    </row>
    <row r="37" spans="1:19" x14ac:dyDescent="0.2">
      <c r="A37" s="38" t="s">
        <v>34</v>
      </c>
      <c r="B37" s="38" t="s">
        <v>35</v>
      </c>
      <c r="C37" s="38" t="s">
        <v>123</v>
      </c>
      <c r="D37" s="38" t="s">
        <v>115</v>
      </c>
      <c r="E37" s="37">
        <v>6.25</v>
      </c>
      <c r="F37" s="7">
        <v>5</v>
      </c>
      <c r="G37" s="7">
        <v>3</v>
      </c>
      <c r="H37" s="7">
        <v>3</v>
      </c>
      <c r="I37" s="7">
        <v>3</v>
      </c>
      <c r="J37" s="12"/>
      <c r="K37" s="12"/>
      <c r="L37" s="12"/>
      <c r="M37" s="12"/>
      <c r="N37" s="1">
        <f>SUM(J37:M37)</f>
        <v>0</v>
      </c>
      <c r="P37" s="1">
        <f>IF($N37&gt;0,$E37,0)</f>
        <v>0</v>
      </c>
      <c r="S37" s="1">
        <f t="shared" si="0"/>
        <v>0</v>
      </c>
    </row>
    <row r="38" spans="1:19" x14ac:dyDescent="0.2">
      <c r="A38" s="38" t="s">
        <v>32</v>
      </c>
      <c r="B38" s="38" t="s">
        <v>33</v>
      </c>
      <c r="C38" s="38" t="s">
        <v>123</v>
      </c>
      <c r="D38" s="38" t="s">
        <v>113</v>
      </c>
      <c r="E38" s="37">
        <v>6.25</v>
      </c>
      <c r="F38" s="7">
        <v>4</v>
      </c>
      <c r="G38" s="7">
        <v>3</v>
      </c>
      <c r="H38" s="7">
        <v>2</v>
      </c>
      <c r="I38" s="7">
        <v>3</v>
      </c>
      <c r="J38" s="12"/>
      <c r="K38" s="12"/>
      <c r="L38" s="12"/>
      <c r="M38" s="12"/>
      <c r="N38" s="1">
        <f>SUM(J38:M38)</f>
        <v>0</v>
      </c>
      <c r="P38" s="1">
        <f>IF($N38&gt;0,$E38,0)</f>
        <v>0</v>
      </c>
      <c r="S38" s="1">
        <f t="shared" si="0"/>
        <v>0</v>
      </c>
    </row>
    <row r="39" spans="1:19" x14ac:dyDescent="0.2">
      <c r="A39" s="38" t="s">
        <v>60</v>
      </c>
      <c r="B39" s="38" t="s">
        <v>61</v>
      </c>
      <c r="C39" s="38" t="s">
        <v>123</v>
      </c>
      <c r="D39" s="38" t="s">
        <v>116</v>
      </c>
      <c r="E39" s="37">
        <v>6.25</v>
      </c>
      <c r="F39" s="7">
        <v>2</v>
      </c>
      <c r="G39" s="7">
        <v>5</v>
      </c>
      <c r="H39" s="7">
        <v>2</v>
      </c>
      <c r="I39" s="7">
        <v>3</v>
      </c>
      <c r="J39" s="12"/>
      <c r="K39" s="12"/>
      <c r="L39" s="12"/>
      <c r="M39" s="12"/>
      <c r="N39" s="1">
        <f>SUM(J39:M39)</f>
        <v>0</v>
      </c>
      <c r="P39" s="1">
        <f>IF($N39&gt;0,$E39,0)</f>
        <v>0</v>
      </c>
      <c r="S39" s="1">
        <f t="shared" si="0"/>
        <v>0</v>
      </c>
    </row>
    <row r="40" spans="1:19" x14ac:dyDescent="0.2">
      <c r="A40" s="38" t="s">
        <v>24</v>
      </c>
      <c r="B40" s="38" t="s">
        <v>25</v>
      </c>
      <c r="C40" s="38" t="s">
        <v>123</v>
      </c>
      <c r="D40" s="38" t="s">
        <v>116</v>
      </c>
      <c r="E40" s="37">
        <v>6.25</v>
      </c>
      <c r="F40" s="7">
        <v>5</v>
      </c>
      <c r="G40" s="7">
        <v>5</v>
      </c>
      <c r="H40" s="7">
        <v>1</v>
      </c>
      <c r="I40" s="7">
        <v>3</v>
      </c>
      <c r="J40" s="12"/>
      <c r="K40" s="12"/>
      <c r="L40" s="12"/>
      <c r="M40" s="12"/>
      <c r="N40" s="1">
        <f>SUM(J40:M40)</f>
        <v>0</v>
      </c>
      <c r="P40" s="1">
        <f>IF($N40&gt;0,$E40,0)</f>
        <v>0</v>
      </c>
      <c r="S40" s="1">
        <f t="shared" si="0"/>
        <v>0</v>
      </c>
    </row>
    <row r="41" spans="1:19" x14ac:dyDescent="0.2">
      <c r="A41" s="38" t="s">
        <v>26</v>
      </c>
      <c r="B41" s="38" t="s">
        <v>27</v>
      </c>
      <c r="C41" s="38" t="s">
        <v>123</v>
      </c>
      <c r="D41" s="38" t="s">
        <v>116</v>
      </c>
      <c r="E41" s="37">
        <v>6.25</v>
      </c>
      <c r="F41" s="7">
        <v>5</v>
      </c>
      <c r="G41" s="7">
        <v>1</v>
      </c>
      <c r="H41" s="7">
        <v>3</v>
      </c>
      <c r="I41" s="7">
        <v>2</v>
      </c>
      <c r="J41" s="12"/>
      <c r="K41" s="12"/>
      <c r="L41" s="12"/>
      <c r="M41" s="12"/>
      <c r="N41" s="1">
        <f>SUM(J41:M41)</f>
        <v>0</v>
      </c>
      <c r="P41" s="1">
        <f>IF($N41&gt;0,$E41,0)</f>
        <v>0</v>
      </c>
      <c r="S41" s="1">
        <f t="shared" si="0"/>
        <v>0</v>
      </c>
    </row>
    <row r="42" spans="1:19" x14ac:dyDescent="0.2">
      <c r="A42" s="38" t="s">
        <v>46</v>
      </c>
      <c r="B42" s="38" t="s">
        <v>47</v>
      </c>
      <c r="C42" s="38" t="s">
        <v>123</v>
      </c>
      <c r="D42" s="38" t="s">
        <v>118</v>
      </c>
      <c r="E42" s="37">
        <v>6.25</v>
      </c>
      <c r="F42" s="7">
        <v>5</v>
      </c>
      <c r="G42" s="7">
        <v>3</v>
      </c>
      <c r="H42" s="7">
        <v>2</v>
      </c>
      <c r="I42" s="7">
        <v>2</v>
      </c>
      <c r="J42" s="12"/>
      <c r="K42" s="12"/>
      <c r="L42" s="12"/>
      <c r="M42" s="12"/>
      <c r="N42" s="1">
        <f>SUM(J42:M42)</f>
        <v>0</v>
      </c>
      <c r="P42" s="1">
        <f>IF($N42&gt;0,$E42,0)</f>
        <v>0</v>
      </c>
      <c r="S42" s="1">
        <f t="shared" si="0"/>
        <v>0</v>
      </c>
    </row>
    <row r="43" spans="1:19" x14ac:dyDescent="0.2">
      <c r="A43" s="38" t="s">
        <v>54</v>
      </c>
      <c r="B43" s="38" t="s">
        <v>55</v>
      </c>
      <c r="C43" s="38" t="s">
        <v>123</v>
      </c>
      <c r="D43" s="38" t="s">
        <v>120</v>
      </c>
      <c r="E43" s="37">
        <v>6.25</v>
      </c>
      <c r="F43" s="7">
        <v>3</v>
      </c>
      <c r="G43" s="7">
        <v>3</v>
      </c>
      <c r="H43" s="7">
        <v>2</v>
      </c>
      <c r="I43" s="7">
        <v>2</v>
      </c>
      <c r="J43" s="12"/>
      <c r="K43" s="12"/>
      <c r="L43" s="12"/>
      <c r="M43" s="12"/>
      <c r="N43" s="1">
        <f>SUM(J43:M43)</f>
        <v>0</v>
      </c>
      <c r="P43" s="1">
        <f>IF($N43&gt;0,$E43,0)</f>
        <v>0</v>
      </c>
      <c r="S43" s="1">
        <f t="shared" si="0"/>
        <v>0</v>
      </c>
    </row>
    <row r="44" spans="1:19" x14ac:dyDescent="0.2">
      <c r="A44" s="38" t="s">
        <v>30</v>
      </c>
      <c r="B44" s="38" t="s">
        <v>31</v>
      </c>
      <c r="C44" s="38" t="s">
        <v>123</v>
      </c>
      <c r="D44" s="38" t="s">
        <v>111</v>
      </c>
      <c r="E44" s="37">
        <v>6.25</v>
      </c>
      <c r="F44" s="7">
        <v>5</v>
      </c>
      <c r="G44" s="7">
        <v>4</v>
      </c>
      <c r="H44" s="7">
        <v>1</v>
      </c>
      <c r="I44" s="7">
        <v>2</v>
      </c>
      <c r="J44" s="12"/>
      <c r="K44" s="12"/>
      <c r="L44" s="12"/>
      <c r="M44" s="12"/>
      <c r="N44" s="1">
        <f>SUM(J44:M44)</f>
        <v>0</v>
      </c>
      <c r="P44" s="1">
        <f>IF($N44&gt;0,$E44,0)</f>
        <v>0</v>
      </c>
      <c r="S44" s="1">
        <f t="shared" si="0"/>
        <v>0</v>
      </c>
    </row>
    <row r="45" spans="1:19" x14ac:dyDescent="0.2">
      <c r="A45" s="38" t="s">
        <v>40</v>
      </c>
      <c r="B45" s="38" t="s">
        <v>41</v>
      </c>
      <c r="C45" s="38" t="s">
        <v>123</v>
      </c>
      <c r="D45" s="38" t="s">
        <v>117</v>
      </c>
      <c r="E45" s="37">
        <v>6.25</v>
      </c>
      <c r="F45" s="7">
        <v>5</v>
      </c>
      <c r="G45" s="7">
        <v>3</v>
      </c>
      <c r="H45" s="7">
        <v>1</v>
      </c>
      <c r="I45" s="7">
        <v>2</v>
      </c>
      <c r="J45" s="12"/>
      <c r="K45" s="12"/>
      <c r="L45" s="12"/>
      <c r="M45" s="12"/>
      <c r="N45" s="1">
        <f>SUM(J45:M45)</f>
        <v>0</v>
      </c>
      <c r="P45" s="1">
        <f>IF($N45&gt;0,$E45,0)</f>
        <v>0</v>
      </c>
      <c r="S45" s="1">
        <f t="shared" si="0"/>
        <v>0</v>
      </c>
    </row>
    <row r="46" spans="1:19" x14ac:dyDescent="0.2">
      <c r="A46" s="38" t="s">
        <v>38</v>
      </c>
      <c r="B46" s="38" t="s">
        <v>39</v>
      </c>
      <c r="C46" s="38" t="s">
        <v>123</v>
      </c>
      <c r="D46" s="38" t="s">
        <v>115</v>
      </c>
      <c r="E46" s="37">
        <v>6.25</v>
      </c>
      <c r="F46" s="7">
        <v>5</v>
      </c>
      <c r="G46" s="7">
        <v>2</v>
      </c>
      <c r="H46" s="7">
        <v>1</v>
      </c>
      <c r="I46" s="7">
        <v>2</v>
      </c>
      <c r="J46" s="12"/>
      <c r="K46" s="12"/>
      <c r="L46" s="12"/>
      <c r="M46" s="12"/>
      <c r="N46" s="1">
        <f>SUM(J46:M46)</f>
        <v>0</v>
      </c>
      <c r="P46" s="1">
        <f>IF($N46&gt;0,$E46,0)</f>
        <v>0</v>
      </c>
      <c r="S46" s="1">
        <f t="shared" si="0"/>
        <v>0</v>
      </c>
    </row>
    <row r="47" spans="1:19" x14ac:dyDescent="0.2">
      <c r="A47" s="38" t="s">
        <v>36</v>
      </c>
      <c r="B47" s="38" t="s">
        <v>37</v>
      </c>
      <c r="C47" s="38" t="s">
        <v>123</v>
      </c>
      <c r="D47" s="38" t="s">
        <v>117</v>
      </c>
      <c r="E47" s="37">
        <v>6.25</v>
      </c>
      <c r="F47" s="7">
        <v>4</v>
      </c>
      <c r="G47" s="7">
        <v>4</v>
      </c>
      <c r="H47" s="7">
        <v>1</v>
      </c>
      <c r="I47" s="7">
        <v>2</v>
      </c>
      <c r="J47" s="12"/>
      <c r="K47" s="12"/>
      <c r="L47" s="12"/>
      <c r="M47" s="12"/>
      <c r="N47" s="1">
        <f>SUM(J47:M47)</f>
        <v>0</v>
      </c>
      <c r="P47" s="1">
        <f>IF($N47&gt;0,$E47,0)</f>
        <v>0</v>
      </c>
      <c r="S47" s="1">
        <f t="shared" si="0"/>
        <v>0</v>
      </c>
    </row>
    <row r="48" spans="1:19" x14ac:dyDescent="0.2">
      <c r="A48" s="38" t="s">
        <v>95</v>
      </c>
      <c r="B48" s="38" t="s">
        <v>96</v>
      </c>
      <c r="C48" s="38" t="s">
        <v>123</v>
      </c>
      <c r="D48" s="38" t="s">
        <v>99</v>
      </c>
      <c r="E48" s="37">
        <v>25</v>
      </c>
      <c r="F48" s="7">
        <v>5</v>
      </c>
      <c r="G48" s="7">
        <v>5</v>
      </c>
      <c r="H48" s="7">
        <v>5</v>
      </c>
      <c r="I48" s="7">
        <v>5</v>
      </c>
      <c r="J48" s="12"/>
      <c r="K48" s="12"/>
      <c r="L48" s="12"/>
      <c r="M48" s="12"/>
      <c r="N48" s="1">
        <f>SUM(J48:M48)</f>
        <v>0</v>
      </c>
      <c r="P48" s="1">
        <f>IF($N48&gt;0,$E48,0)</f>
        <v>0</v>
      </c>
      <c r="S48" s="1">
        <f t="shared" si="0"/>
        <v>0</v>
      </c>
    </row>
    <row r="49" spans="1:19" x14ac:dyDescent="0.2">
      <c r="A49" s="31" t="s">
        <v>157</v>
      </c>
      <c r="B49" s="31" t="s">
        <v>158</v>
      </c>
      <c r="C49" s="31" t="s">
        <v>124</v>
      </c>
      <c r="D49" s="31" t="s">
        <v>99</v>
      </c>
      <c r="E49" s="31">
        <v>12.5</v>
      </c>
      <c r="F49" s="7">
        <v>6</v>
      </c>
      <c r="G49" s="7">
        <v>6</v>
      </c>
      <c r="H49" s="7">
        <v>6</v>
      </c>
      <c r="I49" s="7">
        <v>6</v>
      </c>
      <c r="J49" s="12"/>
      <c r="K49" s="12"/>
      <c r="L49" s="12"/>
      <c r="M49" s="12"/>
      <c r="N49" s="1">
        <f>SUM(J49:M49)</f>
        <v>0</v>
      </c>
      <c r="Q49" s="1">
        <f>IF($N49&gt;0,$E49,0)</f>
        <v>0</v>
      </c>
      <c r="S49" s="1">
        <f t="shared" si="0"/>
        <v>0</v>
      </c>
    </row>
    <row r="50" spans="1:19" x14ac:dyDescent="0.2">
      <c r="A50" s="32" t="s">
        <v>85</v>
      </c>
      <c r="B50" s="32" t="s">
        <v>86</v>
      </c>
      <c r="C50" s="31" t="s">
        <v>124</v>
      </c>
      <c r="D50" s="32" t="s">
        <v>15</v>
      </c>
      <c r="E50" s="31">
        <v>12.5</v>
      </c>
      <c r="F50" s="7">
        <v>6</v>
      </c>
      <c r="G50" s="7">
        <v>6</v>
      </c>
      <c r="H50" s="7">
        <v>6</v>
      </c>
      <c r="I50" s="7">
        <v>6</v>
      </c>
      <c r="J50" s="12"/>
      <c r="K50" s="12"/>
      <c r="L50" s="12"/>
      <c r="M50" s="12"/>
      <c r="N50" s="1">
        <f>SUM(J50:M50)</f>
        <v>0</v>
      </c>
      <c r="Q50" s="1">
        <f>IF($N50&gt;0,$E50,0)</f>
        <v>0</v>
      </c>
      <c r="S50" s="1">
        <f t="shared" si="0"/>
        <v>0</v>
      </c>
    </row>
    <row r="51" spans="1:19" x14ac:dyDescent="0.2">
      <c r="A51" s="32" t="s">
        <v>87</v>
      </c>
      <c r="B51" s="32" t="s">
        <v>88</v>
      </c>
      <c r="C51" s="31" t="s">
        <v>124</v>
      </c>
      <c r="D51" s="32" t="s">
        <v>15</v>
      </c>
      <c r="E51" s="31">
        <v>12.5</v>
      </c>
      <c r="F51" s="7">
        <v>6</v>
      </c>
      <c r="G51" s="7">
        <v>6</v>
      </c>
      <c r="H51" s="7">
        <v>6</v>
      </c>
      <c r="I51" s="7">
        <v>6</v>
      </c>
      <c r="J51" s="12"/>
      <c r="K51" s="12"/>
      <c r="L51" s="12"/>
      <c r="M51" s="12"/>
      <c r="N51" s="1">
        <f>SUM(J51:M51)</f>
        <v>0</v>
      </c>
      <c r="Q51" s="1">
        <f>IF($N51&gt;0,$E51,0)</f>
        <v>0</v>
      </c>
      <c r="S51" s="1">
        <f t="shared" si="0"/>
        <v>0</v>
      </c>
    </row>
    <row r="52" spans="1:19" x14ac:dyDescent="0.2">
      <c r="A52" s="32" t="s">
        <v>91</v>
      </c>
      <c r="B52" s="32" t="s">
        <v>92</v>
      </c>
      <c r="C52" s="31" t="s">
        <v>124</v>
      </c>
      <c r="D52" s="32" t="s">
        <v>15</v>
      </c>
      <c r="E52" s="31">
        <v>12.5</v>
      </c>
      <c r="F52" s="7">
        <v>6</v>
      </c>
      <c r="G52" s="7">
        <v>6</v>
      </c>
      <c r="H52" s="7">
        <v>6</v>
      </c>
      <c r="I52" s="7">
        <v>6</v>
      </c>
      <c r="J52" s="12"/>
      <c r="K52" s="12"/>
      <c r="L52" s="12"/>
      <c r="M52" s="12"/>
      <c r="N52" s="1">
        <f>SUM(J52:M52)</f>
        <v>0</v>
      </c>
      <c r="Q52" s="1">
        <f>IF($N52&gt;0,$E52,0)</f>
        <v>0</v>
      </c>
      <c r="S52" s="1">
        <f t="shared" si="0"/>
        <v>0</v>
      </c>
    </row>
    <row r="53" spans="1:19" x14ac:dyDescent="0.2">
      <c r="A53" s="32" t="s">
        <v>89</v>
      </c>
      <c r="B53" s="32" t="s">
        <v>90</v>
      </c>
      <c r="C53" s="31" t="s">
        <v>124</v>
      </c>
      <c r="D53" s="32" t="s">
        <v>99</v>
      </c>
      <c r="E53" s="31">
        <v>12.5</v>
      </c>
      <c r="F53" s="7">
        <v>6</v>
      </c>
      <c r="G53" s="7">
        <v>6</v>
      </c>
      <c r="H53" s="7">
        <v>6</v>
      </c>
      <c r="I53" s="7">
        <v>6</v>
      </c>
      <c r="J53" s="12"/>
      <c r="K53" s="12"/>
      <c r="L53" s="12"/>
      <c r="M53" s="12"/>
      <c r="N53" s="1">
        <f>SUM(J53:M53)</f>
        <v>0</v>
      </c>
      <c r="Q53" s="1">
        <f>IF($N53&gt;0,$E53,0)</f>
        <v>0</v>
      </c>
      <c r="S53" s="1">
        <f t="shared" si="0"/>
        <v>0</v>
      </c>
    </row>
    <row r="54" spans="1:19" x14ac:dyDescent="0.2">
      <c r="A54" s="32" t="s">
        <v>83</v>
      </c>
      <c r="B54" s="32" t="s">
        <v>84</v>
      </c>
      <c r="C54" s="31" t="s">
        <v>124</v>
      </c>
      <c r="D54" s="32" t="s">
        <v>99</v>
      </c>
      <c r="E54" s="31">
        <v>12.5</v>
      </c>
      <c r="F54" s="7">
        <v>6</v>
      </c>
      <c r="G54" s="7">
        <v>6</v>
      </c>
      <c r="H54" s="7">
        <v>6</v>
      </c>
      <c r="I54" s="7">
        <v>6</v>
      </c>
      <c r="J54" s="12"/>
      <c r="K54" s="12"/>
      <c r="L54" s="12"/>
      <c r="M54" s="12"/>
      <c r="N54" s="1">
        <f>SUM(J54:M54)</f>
        <v>0</v>
      </c>
      <c r="Q54" s="1">
        <f>IF($N54&gt;0,$E54,0)</f>
        <v>0</v>
      </c>
      <c r="S54" s="1">
        <f t="shared" si="0"/>
        <v>0</v>
      </c>
    </row>
    <row r="55" spans="1:19" x14ac:dyDescent="0.2">
      <c r="A55" s="32" t="s">
        <v>77</v>
      </c>
      <c r="B55" s="32" t="s">
        <v>78</v>
      </c>
      <c r="C55" s="31" t="s">
        <v>124</v>
      </c>
      <c r="D55" s="32" t="s">
        <v>8</v>
      </c>
      <c r="E55" s="31">
        <v>12.5</v>
      </c>
      <c r="F55" s="7">
        <v>6</v>
      </c>
      <c r="G55" s="7">
        <v>6</v>
      </c>
      <c r="H55" s="7">
        <v>6</v>
      </c>
      <c r="I55" s="7">
        <v>6</v>
      </c>
      <c r="J55" s="12"/>
      <c r="K55" s="12"/>
      <c r="L55" s="12"/>
      <c r="M55" s="12"/>
      <c r="N55" s="1">
        <f>SUM(J55:M55)</f>
        <v>0</v>
      </c>
      <c r="Q55" s="1">
        <f>IF($N55&gt;0,$E55,0)</f>
        <v>0</v>
      </c>
      <c r="S55" s="1">
        <f t="shared" si="0"/>
        <v>0</v>
      </c>
    </row>
    <row r="56" spans="1:19" x14ac:dyDescent="0.2">
      <c r="A56" s="32" t="s">
        <v>75</v>
      </c>
      <c r="B56" s="32" t="s">
        <v>76</v>
      </c>
      <c r="C56" s="31" t="s">
        <v>124</v>
      </c>
      <c r="D56" s="32" t="s">
        <v>8</v>
      </c>
      <c r="E56" s="31">
        <v>12.5</v>
      </c>
      <c r="F56" s="7">
        <v>6</v>
      </c>
      <c r="G56" s="7">
        <v>6</v>
      </c>
      <c r="H56" s="7">
        <v>6</v>
      </c>
      <c r="I56" s="7">
        <v>6</v>
      </c>
      <c r="J56" s="12"/>
      <c r="K56" s="12"/>
      <c r="L56" s="12"/>
      <c r="M56" s="12"/>
      <c r="N56" s="1">
        <f>SUM(J56:M56)</f>
        <v>0</v>
      </c>
      <c r="Q56" s="1">
        <f>IF($N56&gt;0,$E56,0)</f>
        <v>0</v>
      </c>
      <c r="S56" s="1">
        <f t="shared" si="0"/>
        <v>0</v>
      </c>
    </row>
    <row r="57" spans="1:19" x14ac:dyDescent="0.2">
      <c r="A57" s="32" t="s">
        <v>79</v>
      </c>
      <c r="B57" s="32" t="s">
        <v>80</v>
      </c>
      <c r="C57" s="31" t="s">
        <v>124</v>
      </c>
      <c r="D57" s="32" t="s">
        <v>8</v>
      </c>
      <c r="E57" s="31">
        <v>12.5</v>
      </c>
      <c r="F57" s="7">
        <v>6</v>
      </c>
      <c r="G57" s="7">
        <v>6</v>
      </c>
      <c r="H57" s="7">
        <v>6</v>
      </c>
      <c r="I57" s="7">
        <v>6</v>
      </c>
      <c r="J57" s="12"/>
      <c r="K57" s="12"/>
      <c r="L57" s="12"/>
      <c r="M57" s="12"/>
      <c r="N57" s="1">
        <f>SUM(J57:M57)</f>
        <v>0</v>
      </c>
      <c r="Q57" s="1">
        <f>IF($N57&gt;0,$E57,0)</f>
        <v>0</v>
      </c>
      <c r="S57" s="1">
        <f t="shared" si="0"/>
        <v>0</v>
      </c>
    </row>
    <row r="58" spans="1:19" x14ac:dyDescent="0.2">
      <c r="A58" s="32" t="s">
        <v>73</v>
      </c>
      <c r="B58" s="32" t="s">
        <v>74</v>
      </c>
      <c r="C58" s="31" t="s">
        <v>124</v>
      </c>
      <c r="D58" s="32" t="s">
        <v>114</v>
      </c>
      <c r="E58" s="31">
        <v>12.5</v>
      </c>
      <c r="F58" s="7">
        <v>6</v>
      </c>
      <c r="G58" s="7">
        <v>6</v>
      </c>
      <c r="H58" s="7">
        <v>6</v>
      </c>
      <c r="I58" s="7">
        <v>6</v>
      </c>
      <c r="J58" s="12"/>
      <c r="K58" s="12"/>
      <c r="L58" s="12"/>
      <c r="M58" s="12"/>
      <c r="N58" s="1">
        <f>SUM(J58:M58)</f>
        <v>0</v>
      </c>
      <c r="Q58" s="1">
        <f>IF($N58&gt;0,$E58,0)</f>
        <v>0</v>
      </c>
      <c r="S58" s="1">
        <f t="shared" si="0"/>
        <v>0</v>
      </c>
    </row>
    <row r="59" spans="1:19" x14ac:dyDescent="0.2">
      <c r="A59" s="32" t="s">
        <v>81</v>
      </c>
      <c r="B59" s="32" t="s">
        <v>82</v>
      </c>
      <c r="C59" s="31" t="s">
        <v>124</v>
      </c>
      <c r="D59" s="32" t="s">
        <v>119</v>
      </c>
      <c r="E59" s="31">
        <v>12.5</v>
      </c>
      <c r="F59" s="7">
        <v>6</v>
      </c>
      <c r="G59" s="7">
        <v>6</v>
      </c>
      <c r="H59" s="7">
        <v>6</v>
      </c>
      <c r="I59" s="7">
        <v>6</v>
      </c>
      <c r="J59" s="12"/>
      <c r="K59" s="12"/>
      <c r="L59" s="12"/>
      <c r="M59" s="12"/>
      <c r="N59" s="1">
        <f>SUM(J59:M59)</f>
        <v>0</v>
      </c>
      <c r="Q59" s="1">
        <f>IF($N59&gt;0,$E59,0)</f>
        <v>0</v>
      </c>
      <c r="S59" s="1">
        <f t="shared" si="0"/>
        <v>0</v>
      </c>
    </row>
    <row r="60" spans="1:19" x14ac:dyDescent="0.2">
      <c r="A60" s="32" t="s">
        <v>93</v>
      </c>
      <c r="B60" s="32" t="s">
        <v>94</v>
      </c>
      <c r="C60" s="31" t="s">
        <v>124</v>
      </c>
      <c r="D60" s="32" t="s">
        <v>100</v>
      </c>
      <c r="E60" s="31">
        <v>12.5</v>
      </c>
      <c r="F60" s="7">
        <v>6</v>
      </c>
      <c r="G60" s="7">
        <v>6</v>
      </c>
      <c r="H60" s="7">
        <v>6</v>
      </c>
      <c r="I60" s="7">
        <v>6</v>
      </c>
      <c r="J60" s="12"/>
      <c r="K60" s="12"/>
      <c r="L60" s="12"/>
      <c r="M60" s="12"/>
      <c r="N60" s="1">
        <f>SUM(J60:M60)</f>
        <v>0</v>
      </c>
      <c r="Q60" s="1">
        <f>IF($N60&gt;0,$E60,0)</f>
        <v>0</v>
      </c>
      <c r="S60" s="1">
        <f t="shared" si="0"/>
        <v>0</v>
      </c>
    </row>
  </sheetData>
  <sheetProtection sheet="1" objects="1" scenarios="1" formatCells="0" selectLockedCells="1" sort="0" autoFilter="0"/>
  <protectedRanges>
    <protectedRange sqref="A7:R60" name="Range1"/>
  </protectedRanges>
  <autoFilter ref="A7:R60" xr:uid="{D0C89930-3050-4A38-A17C-400795A1CAF8}">
    <sortState xmlns:xlrd2="http://schemas.microsoft.com/office/spreadsheetml/2017/richdata2" ref="A8:R60">
      <sortCondition ref="C7:C60"/>
    </sortState>
  </autoFilter>
  <mergeCells count="6">
    <mergeCell ref="A1:D1"/>
    <mergeCell ref="S2:S3"/>
    <mergeCell ref="F5:I5"/>
    <mergeCell ref="J5:M5"/>
    <mergeCell ref="J3:M3"/>
    <mergeCell ref="N2:R2"/>
  </mergeCells>
  <phoneticPr fontId="8" type="noConversion"/>
  <conditionalFormatting sqref="J4:M4">
    <cfRule type="cellIs" dxfId="36" priority="21" operator="equal">
      <formula>50</formula>
    </cfRule>
    <cfRule type="cellIs" dxfId="35" priority="22" operator="greaterThan">
      <formula>50</formula>
    </cfRule>
  </conditionalFormatting>
  <conditionalFormatting sqref="O4">
    <cfRule type="cellIs" dxfId="34" priority="9" operator="lessThanOrEqual">
      <formula>50</formula>
    </cfRule>
    <cfRule type="cellIs" dxfId="33" priority="16" operator="greaterThan">
      <formula>50</formula>
    </cfRule>
  </conditionalFormatting>
  <conditionalFormatting sqref="Q4">
    <cfRule type="cellIs" dxfId="32" priority="8" operator="between">
      <formula>37.5</formula>
      <formula>62.5</formula>
    </cfRule>
    <cfRule type="cellIs" dxfId="31" priority="13" operator="lessThan">
      <formula>37.5</formula>
    </cfRule>
    <cfRule type="cellIs" dxfId="30" priority="14" operator="greaterThan">
      <formula>62.5</formula>
    </cfRule>
  </conditionalFormatting>
  <conditionalFormatting sqref="P4">
    <cfRule type="cellIs" dxfId="29" priority="10" operator="lessThan">
      <formula>75</formula>
    </cfRule>
    <cfRule type="cellIs" dxfId="28" priority="11" operator="greaterThan">
      <formula>112.5</formula>
    </cfRule>
    <cfRule type="cellIs" dxfId="27" priority="12" operator="between">
      <formula>75</formula>
      <formula>112.5</formula>
    </cfRule>
  </conditionalFormatting>
  <conditionalFormatting sqref="N4">
    <cfRule type="cellIs" dxfId="26" priority="5" operator="greaterThan">
      <formula>200</formula>
    </cfRule>
    <cfRule type="cellIs" dxfId="25" priority="6" operator="lessThan">
      <formula>200</formula>
    </cfRule>
    <cfRule type="cellIs" dxfId="24" priority="7" operator="equal">
      <formula>200</formula>
    </cfRule>
  </conditionalFormatting>
  <conditionalFormatting sqref="R4">
    <cfRule type="cellIs" dxfId="23" priority="3" operator="lessThan">
      <formula>50</formula>
    </cfRule>
    <cfRule type="cellIs" dxfId="22" priority="4" operator="greaterThanOrEqual">
      <formula>50</formula>
    </cfRule>
  </conditionalFormatting>
  <conditionalFormatting sqref="S4">
    <cfRule type="cellIs" dxfId="21" priority="1" operator="greaterThan">
      <formula>1</formula>
    </cfRule>
    <cfRule type="cellIs" dxfId="20"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97A1A-3C5A-463D-BCC2-B0D0B726DE4C}">
  <dimension ref="A1:S76"/>
  <sheetViews>
    <sheetView zoomScaleNormal="100" workbookViewId="0">
      <pane xSplit="3" ySplit="7" topLeftCell="D8" activePane="bottomRight" state="frozen"/>
      <selection pane="topRight" activeCell="B1" sqref="B1"/>
      <selection pane="bottomLeft" activeCell="A3" sqref="A3"/>
      <selection pane="bottomRight" activeCell="L20" sqref="L20"/>
    </sheetView>
  </sheetViews>
  <sheetFormatPr defaultRowHeight="14.25" x14ac:dyDescent="0.2"/>
  <cols>
    <col min="1" max="1" width="20" style="1" customWidth="1"/>
    <col min="2" max="2" width="38.75" style="1" customWidth="1"/>
    <col min="3" max="3" width="17.875" style="1" customWidth="1"/>
    <col min="4" max="4" width="22.25" style="1" bestFit="1" customWidth="1"/>
    <col min="5" max="5" width="13" style="1" bestFit="1" customWidth="1"/>
    <col min="6" max="6" width="11.875" style="2" bestFit="1" customWidth="1"/>
    <col min="7" max="7" width="9.75" style="2" bestFit="1" customWidth="1"/>
    <col min="8" max="8" width="12.25" style="2" bestFit="1" customWidth="1"/>
    <col min="9" max="9" width="19.875" style="2" bestFit="1" customWidth="1"/>
    <col min="10" max="13" width="13.125" style="1" bestFit="1" customWidth="1"/>
    <col min="14" max="18" width="9" style="1"/>
    <col min="19" max="19" width="12.25" style="1" bestFit="1" customWidth="1"/>
    <col min="20" max="16384" width="9" style="1"/>
  </cols>
  <sheetData>
    <row r="1" spans="1:19" ht="21.75" thickTop="1" thickBot="1" x14ac:dyDescent="0.35">
      <c r="A1" s="15" t="s">
        <v>138</v>
      </c>
      <c r="B1" s="16"/>
      <c r="C1" s="16"/>
      <c r="D1" s="16"/>
      <c r="J1" s="5" t="s">
        <v>191</v>
      </c>
      <c r="K1" s="5" t="s">
        <v>191</v>
      </c>
      <c r="L1" s="5" t="s">
        <v>191</v>
      </c>
      <c r="M1" s="5" t="s">
        <v>191</v>
      </c>
    </row>
    <row r="2" spans="1:19" ht="15.75" thickTop="1" thickBot="1" x14ac:dyDescent="0.25">
      <c r="A2" s="26" t="s">
        <v>136</v>
      </c>
      <c r="B2" s="27" t="s">
        <v>201</v>
      </c>
      <c r="J2" s="4" t="s">
        <v>126</v>
      </c>
      <c r="K2" s="4"/>
      <c r="L2" s="4"/>
      <c r="M2" s="4"/>
      <c r="N2" s="24" t="s">
        <v>130</v>
      </c>
      <c r="O2" s="22"/>
      <c r="P2" s="22"/>
      <c r="Q2" s="22"/>
      <c r="R2" s="23"/>
      <c r="S2" s="51" t="s">
        <v>193</v>
      </c>
    </row>
    <row r="3" spans="1:19" ht="15.75" thickTop="1" thickBot="1" x14ac:dyDescent="0.25">
      <c r="A3" s="8" t="s">
        <v>202</v>
      </c>
      <c r="B3" s="9" t="s">
        <v>203</v>
      </c>
      <c r="J3" s="21" t="s">
        <v>125</v>
      </c>
      <c r="K3" s="22"/>
      <c r="L3" s="22"/>
      <c r="M3" s="23"/>
      <c r="N3" s="4" t="s">
        <v>133</v>
      </c>
      <c r="O3" s="4" t="s">
        <v>97</v>
      </c>
      <c r="P3" s="4" t="s">
        <v>131</v>
      </c>
      <c r="Q3" s="4" t="s">
        <v>132</v>
      </c>
      <c r="R3" s="4" t="s">
        <v>192</v>
      </c>
      <c r="S3" s="51"/>
    </row>
    <row r="4" spans="1:19" ht="15.75" thickTop="1" thickBot="1" x14ac:dyDescent="0.25">
      <c r="A4" s="29" t="s">
        <v>72</v>
      </c>
      <c r="B4" s="30" t="s">
        <v>166</v>
      </c>
      <c r="J4" s="5">
        <f>SUM(J8:J67)</f>
        <v>50</v>
      </c>
      <c r="K4" s="6">
        <f>SUM(K8:K67)</f>
        <v>50</v>
      </c>
      <c r="L4" s="6">
        <f>SUM(L8:L67)</f>
        <v>50</v>
      </c>
      <c r="M4" s="6">
        <f>SUM(M8:M67)</f>
        <v>50</v>
      </c>
      <c r="N4" s="4">
        <f>SUM(P4,R4)</f>
        <v>200</v>
      </c>
      <c r="O4" s="4">
        <f>SUM(O8:O52)</f>
        <v>12.5</v>
      </c>
      <c r="P4" s="4">
        <f>SUM(O8:Q67)</f>
        <v>75</v>
      </c>
      <c r="Q4" s="4">
        <f>SUM(Q8:Q67)</f>
        <v>25</v>
      </c>
      <c r="R4" s="4">
        <f>SUM(R8:R52)</f>
        <v>125</v>
      </c>
      <c r="S4" s="4">
        <f>MAX(S8:S67)</f>
        <v>1</v>
      </c>
    </row>
    <row r="5" spans="1:19" ht="15.75" thickTop="1" thickBot="1" x14ac:dyDescent="0.25">
      <c r="A5" s="48" t="s">
        <v>187</v>
      </c>
      <c r="B5" s="49" t="s">
        <v>188</v>
      </c>
      <c r="F5" s="18" t="s">
        <v>135</v>
      </c>
      <c r="G5" s="19"/>
      <c r="H5" s="19"/>
      <c r="I5" s="19"/>
      <c r="J5" s="20" t="s">
        <v>110</v>
      </c>
      <c r="K5" s="20"/>
      <c r="L5" s="20"/>
      <c r="M5" s="20"/>
    </row>
    <row r="6" spans="1:19" ht="15" thickTop="1" x14ac:dyDescent="0.2">
      <c r="F6" s="39" t="s">
        <v>165</v>
      </c>
      <c r="G6" s="39" t="s">
        <v>165</v>
      </c>
      <c r="H6" s="39" t="s">
        <v>165</v>
      </c>
      <c r="I6" s="39" t="s">
        <v>165</v>
      </c>
      <c r="J6" s="13"/>
      <c r="K6" s="13"/>
      <c r="L6" s="13"/>
      <c r="M6" s="13"/>
    </row>
    <row r="7" spans="1:19" x14ac:dyDescent="0.2">
      <c r="A7" s="11" t="s">
        <v>1</v>
      </c>
      <c r="B7" s="11" t="s">
        <v>2</v>
      </c>
      <c r="C7" s="11" t="s">
        <v>137</v>
      </c>
      <c r="D7" s="11" t="s">
        <v>3</v>
      </c>
      <c r="E7" s="11" t="s">
        <v>4</v>
      </c>
      <c r="F7" s="52" t="s">
        <v>102</v>
      </c>
      <c r="G7" s="52" t="s">
        <v>103</v>
      </c>
      <c r="H7" s="52" t="s">
        <v>190</v>
      </c>
      <c r="I7" s="52" t="s">
        <v>200</v>
      </c>
      <c r="J7" s="11" t="s">
        <v>106</v>
      </c>
      <c r="K7" s="11" t="s">
        <v>107</v>
      </c>
      <c r="L7" s="11" t="s">
        <v>108</v>
      </c>
      <c r="M7" s="11" t="s">
        <v>109</v>
      </c>
      <c r="N7" s="11" t="s">
        <v>134</v>
      </c>
      <c r="O7" s="11" t="s">
        <v>97</v>
      </c>
      <c r="P7" s="11" t="s">
        <v>127</v>
      </c>
      <c r="Q7" s="11" t="s">
        <v>128</v>
      </c>
      <c r="R7" s="11" t="s">
        <v>129</v>
      </c>
      <c r="S7" s="1" t="s">
        <v>140</v>
      </c>
    </row>
    <row r="8" spans="1:19" x14ac:dyDescent="0.2">
      <c r="A8" s="44" t="s">
        <v>167</v>
      </c>
      <c r="B8" s="44" t="s">
        <v>168</v>
      </c>
      <c r="C8" s="44" t="s">
        <v>189</v>
      </c>
      <c r="D8" s="40" t="s">
        <v>99</v>
      </c>
      <c r="E8" s="44">
        <v>12.5</v>
      </c>
      <c r="F8" s="7">
        <v>6</v>
      </c>
      <c r="G8" s="7">
        <v>6</v>
      </c>
      <c r="H8" s="7">
        <v>6</v>
      </c>
      <c r="I8" s="7">
        <v>6</v>
      </c>
      <c r="J8" s="12"/>
      <c r="K8" s="12"/>
      <c r="L8" s="12"/>
      <c r="M8" s="12"/>
      <c r="N8" s="54">
        <f>SUM(J8:M8)</f>
        <v>0</v>
      </c>
      <c r="R8" s="1">
        <f>IF($N8&gt;0,$E8,0)</f>
        <v>0</v>
      </c>
      <c r="S8" s="1">
        <f>COUNT(J8:M8)</f>
        <v>0</v>
      </c>
    </row>
    <row r="9" spans="1:19" x14ac:dyDescent="0.2">
      <c r="A9" s="40" t="s">
        <v>169</v>
      </c>
      <c r="B9" s="40" t="s">
        <v>168</v>
      </c>
      <c r="C9" s="44" t="s">
        <v>189</v>
      </c>
      <c r="D9" s="40" t="s">
        <v>99</v>
      </c>
      <c r="E9" s="44">
        <v>25</v>
      </c>
      <c r="F9" s="7">
        <v>6</v>
      </c>
      <c r="G9" s="7">
        <v>6</v>
      </c>
      <c r="H9" s="7">
        <v>6</v>
      </c>
      <c r="I9" s="7">
        <v>6</v>
      </c>
      <c r="J9" s="12">
        <v>25</v>
      </c>
      <c r="K9" s="12"/>
      <c r="L9" s="12"/>
      <c r="M9" s="12"/>
      <c r="N9" s="54">
        <f>SUM(J9:M9)</f>
        <v>25</v>
      </c>
      <c r="R9" s="1">
        <f>IF($N9&gt;0,$E9,0)</f>
        <v>25</v>
      </c>
      <c r="S9" s="1">
        <f t="shared" ref="S9:S67" si="0">COUNT(J9:M9)</f>
        <v>1</v>
      </c>
    </row>
    <row r="10" spans="1:19" x14ac:dyDescent="0.2">
      <c r="A10" s="40" t="s">
        <v>170</v>
      </c>
      <c r="B10" s="40" t="s">
        <v>168</v>
      </c>
      <c r="C10" s="44" t="s">
        <v>189</v>
      </c>
      <c r="D10" s="40" t="s">
        <v>99</v>
      </c>
      <c r="E10" s="44">
        <v>37.5</v>
      </c>
      <c r="F10" s="7">
        <v>6</v>
      </c>
      <c r="G10" s="7">
        <v>6</v>
      </c>
      <c r="H10" s="7">
        <v>6</v>
      </c>
      <c r="I10" s="7">
        <v>6</v>
      </c>
      <c r="J10" s="12"/>
      <c r="K10" s="12"/>
      <c r="L10" s="12"/>
      <c r="M10" s="12"/>
      <c r="N10" s="54">
        <f>SUM(J10:M10)</f>
        <v>0</v>
      </c>
      <c r="R10" s="1">
        <f>IF($N10&gt;0,$E10,0)</f>
        <v>0</v>
      </c>
      <c r="S10" s="1">
        <f t="shared" si="0"/>
        <v>0</v>
      </c>
    </row>
    <row r="11" spans="1:19" x14ac:dyDescent="0.2">
      <c r="A11" s="40" t="s">
        <v>171</v>
      </c>
      <c r="B11" s="40" t="s">
        <v>168</v>
      </c>
      <c r="C11" s="44" t="s">
        <v>189</v>
      </c>
      <c r="D11" s="40" t="s">
        <v>99</v>
      </c>
      <c r="E11" s="44">
        <v>50</v>
      </c>
      <c r="F11" s="7">
        <v>6</v>
      </c>
      <c r="G11" s="7">
        <v>6</v>
      </c>
      <c r="H11" s="7">
        <v>6</v>
      </c>
      <c r="I11" s="7">
        <v>6</v>
      </c>
      <c r="J11" s="12"/>
      <c r="K11" s="12"/>
      <c r="L11" s="12"/>
      <c r="M11" s="12"/>
      <c r="N11" s="54">
        <f t="shared" ref="N11:N23" si="1">SUM(J11:M11)</f>
        <v>0</v>
      </c>
      <c r="R11" s="1">
        <f t="shared" ref="R11:R23" si="2">IF($N11&gt;0,$E11,0)</f>
        <v>0</v>
      </c>
      <c r="S11" s="1">
        <f t="shared" si="0"/>
        <v>0</v>
      </c>
    </row>
    <row r="12" spans="1:19" x14ac:dyDescent="0.2">
      <c r="A12" s="41" t="s">
        <v>172</v>
      </c>
      <c r="B12" s="41" t="s">
        <v>173</v>
      </c>
      <c r="C12" s="45" t="s">
        <v>189</v>
      </c>
      <c r="D12" s="41" t="s">
        <v>99</v>
      </c>
      <c r="E12" s="45">
        <v>12.5</v>
      </c>
      <c r="F12" s="7">
        <v>6</v>
      </c>
      <c r="G12" s="7">
        <v>6</v>
      </c>
      <c r="H12" s="7">
        <v>6</v>
      </c>
      <c r="I12" s="7">
        <v>6</v>
      </c>
      <c r="J12" s="12"/>
      <c r="K12" s="12"/>
      <c r="L12" s="12"/>
      <c r="M12" s="12"/>
      <c r="N12" s="55">
        <f t="shared" si="1"/>
        <v>0</v>
      </c>
      <c r="R12" s="1">
        <f t="shared" si="2"/>
        <v>0</v>
      </c>
      <c r="S12" s="1">
        <f t="shared" si="0"/>
        <v>0</v>
      </c>
    </row>
    <row r="13" spans="1:19" x14ac:dyDescent="0.2">
      <c r="A13" s="41" t="s">
        <v>174</v>
      </c>
      <c r="B13" s="41" t="s">
        <v>173</v>
      </c>
      <c r="C13" s="45" t="s">
        <v>189</v>
      </c>
      <c r="D13" s="41" t="s">
        <v>99</v>
      </c>
      <c r="E13" s="45">
        <v>25</v>
      </c>
      <c r="F13" s="7">
        <v>6</v>
      </c>
      <c r="G13" s="7">
        <v>6</v>
      </c>
      <c r="H13" s="7">
        <v>6</v>
      </c>
      <c r="I13" s="7">
        <v>6</v>
      </c>
      <c r="J13" s="12"/>
      <c r="K13" s="12">
        <v>25</v>
      </c>
      <c r="L13" s="12"/>
      <c r="M13" s="12"/>
      <c r="N13" s="55">
        <f t="shared" si="1"/>
        <v>25</v>
      </c>
      <c r="R13" s="1">
        <f t="shared" si="2"/>
        <v>25</v>
      </c>
      <c r="S13" s="1">
        <f t="shared" si="0"/>
        <v>1</v>
      </c>
    </row>
    <row r="14" spans="1:19" x14ac:dyDescent="0.2">
      <c r="A14" s="41" t="s">
        <v>175</v>
      </c>
      <c r="B14" s="41" t="s">
        <v>173</v>
      </c>
      <c r="C14" s="45" t="s">
        <v>189</v>
      </c>
      <c r="D14" s="41" t="s">
        <v>99</v>
      </c>
      <c r="E14" s="45">
        <v>37.5</v>
      </c>
      <c r="F14" s="7">
        <v>6</v>
      </c>
      <c r="G14" s="7">
        <v>6</v>
      </c>
      <c r="H14" s="7">
        <v>6</v>
      </c>
      <c r="I14" s="7">
        <v>6</v>
      </c>
      <c r="J14" s="12"/>
      <c r="K14" s="12"/>
      <c r="L14" s="12"/>
      <c r="M14" s="12"/>
      <c r="N14" s="55">
        <f t="shared" si="1"/>
        <v>0</v>
      </c>
      <c r="R14" s="1">
        <f t="shared" si="2"/>
        <v>0</v>
      </c>
      <c r="S14" s="1">
        <f t="shared" si="0"/>
        <v>0</v>
      </c>
    </row>
    <row r="15" spans="1:19" x14ac:dyDescent="0.2">
      <c r="A15" s="41" t="s">
        <v>176</v>
      </c>
      <c r="B15" s="41" t="s">
        <v>173</v>
      </c>
      <c r="C15" s="45" t="s">
        <v>189</v>
      </c>
      <c r="D15" s="41" t="s">
        <v>99</v>
      </c>
      <c r="E15" s="45">
        <v>50</v>
      </c>
      <c r="F15" s="7">
        <v>6</v>
      </c>
      <c r="G15" s="7">
        <v>6</v>
      </c>
      <c r="H15" s="7">
        <v>6</v>
      </c>
      <c r="I15" s="7">
        <v>6</v>
      </c>
      <c r="J15" s="12"/>
      <c r="K15" s="12"/>
      <c r="L15" s="12"/>
      <c r="M15" s="12"/>
      <c r="N15" s="55">
        <f t="shared" si="1"/>
        <v>0</v>
      </c>
      <c r="R15" s="1">
        <f t="shared" si="2"/>
        <v>0</v>
      </c>
      <c r="S15" s="1">
        <f t="shared" si="0"/>
        <v>0</v>
      </c>
    </row>
    <row r="16" spans="1:19" x14ac:dyDescent="0.2">
      <c r="A16" s="42" t="s">
        <v>177</v>
      </c>
      <c r="B16" s="42" t="s">
        <v>178</v>
      </c>
      <c r="C16" s="46" t="s">
        <v>189</v>
      </c>
      <c r="D16" s="42" t="s">
        <v>99</v>
      </c>
      <c r="E16" s="46">
        <v>12.5</v>
      </c>
      <c r="F16" s="7">
        <v>6</v>
      </c>
      <c r="G16" s="7">
        <v>6</v>
      </c>
      <c r="H16" s="7">
        <v>6</v>
      </c>
      <c r="I16" s="7">
        <v>6</v>
      </c>
      <c r="J16" s="12"/>
      <c r="K16" s="12"/>
      <c r="L16" s="12"/>
      <c r="M16" s="12"/>
      <c r="N16" s="56">
        <f t="shared" si="1"/>
        <v>0</v>
      </c>
      <c r="R16" s="1">
        <f t="shared" si="2"/>
        <v>0</v>
      </c>
      <c r="S16" s="1">
        <f t="shared" si="0"/>
        <v>0</v>
      </c>
    </row>
    <row r="17" spans="1:19" x14ac:dyDescent="0.2">
      <c r="A17" s="42" t="s">
        <v>179</v>
      </c>
      <c r="B17" s="42" t="s">
        <v>178</v>
      </c>
      <c r="C17" s="46" t="s">
        <v>189</v>
      </c>
      <c r="D17" s="42" t="s">
        <v>99</v>
      </c>
      <c r="E17" s="46">
        <v>25</v>
      </c>
      <c r="F17" s="7">
        <v>6</v>
      </c>
      <c r="G17" s="7">
        <v>6</v>
      </c>
      <c r="H17" s="7">
        <v>6</v>
      </c>
      <c r="I17" s="7">
        <v>6</v>
      </c>
      <c r="J17" s="12"/>
      <c r="K17" s="12"/>
      <c r="L17" s="12">
        <v>25</v>
      </c>
      <c r="M17" s="12"/>
      <c r="N17" s="56">
        <f t="shared" si="1"/>
        <v>25</v>
      </c>
      <c r="R17" s="1">
        <f t="shared" si="2"/>
        <v>25</v>
      </c>
      <c r="S17" s="1">
        <f t="shared" si="0"/>
        <v>1</v>
      </c>
    </row>
    <row r="18" spans="1:19" x14ac:dyDescent="0.2">
      <c r="A18" s="42" t="s">
        <v>180</v>
      </c>
      <c r="B18" s="42" t="s">
        <v>178</v>
      </c>
      <c r="C18" s="46" t="s">
        <v>189</v>
      </c>
      <c r="D18" s="42" t="s">
        <v>99</v>
      </c>
      <c r="E18" s="46">
        <v>37.5</v>
      </c>
      <c r="F18" s="7">
        <v>6</v>
      </c>
      <c r="G18" s="7">
        <v>6</v>
      </c>
      <c r="H18" s="7">
        <v>6</v>
      </c>
      <c r="I18" s="7">
        <v>6</v>
      </c>
      <c r="J18" s="12"/>
      <c r="K18" s="12"/>
      <c r="L18" s="12"/>
      <c r="M18" s="12"/>
      <c r="N18" s="56">
        <f t="shared" si="1"/>
        <v>0</v>
      </c>
      <c r="R18" s="1">
        <f t="shared" si="2"/>
        <v>0</v>
      </c>
      <c r="S18" s="1">
        <f t="shared" si="0"/>
        <v>0</v>
      </c>
    </row>
    <row r="19" spans="1:19" x14ac:dyDescent="0.2">
      <c r="A19" s="42" t="s">
        <v>181</v>
      </c>
      <c r="B19" s="42" t="s">
        <v>178</v>
      </c>
      <c r="C19" s="46" t="s">
        <v>189</v>
      </c>
      <c r="D19" s="42" t="s">
        <v>99</v>
      </c>
      <c r="E19" s="46">
        <v>50</v>
      </c>
      <c r="F19" s="7">
        <v>6</v>
      </c>
      <c r="G19" s="7">
        <v>6</v>
      </c>
      <c r="H19" s="7">
        <v>6</v>
      </c>
      <c r="I19" s="7">
        <v>6</v>
      </c>
      <c r="J19" s="12"/>
      <c r="K19" s="12"/>
      <c r="L19" s="12"/>
      <c r="M19" s="12"/>
      <c r="N19" s="56">
        <f t="shared" si="1"/>
        <v>0</v>
      </c>
      <c r="R19" s="1">
        <f t="shared" si="2"/>
        <v>0</v>
      </c>
      <c r="S19" s="1">
        <f t="shared" si="0"/>
        <v>0</v>
      </c>
    </row>
    <row r="20" spans="1:19" x14ac:dyDescent="0.2">
      <c r="A20" s="43" t="s">
        <v>182</v>
      </c>
      <c r="B20" s="43" t="s">
        <v>183</v>
      </c>
      <c r="C20" s="47" t="s">
        <v>189</v>
      </c>
      <c r="D20" s="43" t="s">
        <v>99</v>
      </c>
      <c r="E20" s="47">
        <v>12.5</v>
      </c>
      <c r="F20" s="7">
        <v>6</v>
      </c>
      <c r="G20" s="7">
        <v>6</v>
      </c>
      <c r="H20" s="7">
        <v>6</v>
      </c>
      <c r="I20" s="7">
        <v>6</v>
      </c>
      <c r="J20" s="12"/>
      <c r="K20" s="12"/>
      <c r="L20" s="12"/>
      <c r="M20" s="12"/>
      <c r="N20" s="57">
        <f t="shared" si="1"/>
        <v>0</v>
      </c>
      <c r="R20" s="1">
        <f t="shared" si="2"/>
        <v>0</v>
      </c>
      <c r="S20" s="1">
        <f t="shared" si="0"/>
        <v>0</v>
      </c>
    </row>
    <row r="21" spans="1:19" x14ac:dyDescent="0.2">
      <c r="A21" s="43" t="s">
        <v>184</v>
      </c>
      <c r="B21" s="43" t="s">
        <v>183</v>
      </c>
      <c r="C21" s="47" t="s">
        <v>189</v>
      </c>
      <c r="D21" s="43" t="s">
        <v>99</v>
      </c>
      <c r="E21" s="47">
        <v>25</v>
      </c>
      <c r="F21" s="7">
        <v>6</v>
      </c>
      <c r="G21" s="7">
        <v>6</v>
      </c>
      <c r="H21" s="7">
        <v>6</v>
      </c>
      <c r="I21" s="7">
        <v>6</v>
      </c>
      <c r="J21" s="12"/>
      <c r="K21" s="12"/>
      <c r="L21" s="12"/>
      <c r="M21" s="12"/>
      <c r="N21" s="57">
        <f t="shared" si="1"/>
        <v>0</v>
      </c>
      <c r="R21" s="1">
        <f t="shared" si="2"/>
        <v>0</v>
      </c>
      <c r="S21" s="1">
        <f t="shared" si="0"/>
        <v>0</v>
      </c>
    </row>
    <row r="22" spans="1:19" x14ac:dyDescent="0.2">
      <c r="A22" s="43" t="s">
        <v>185</v>
      </c>
      <c r="B22" s="43" t="s">
        <v>183</v>
      </c>
      <c r="C22" s="47" t="s">
        <v>189</v>
      </c>
      <c r="D22" s="43" t="s">
        <v>99</v>
      </c>
      <c r="E22" s="47">
        <v>37.5</v>
      </c>
      <c r="F22" s="7">
        <v>6</v>
      </c>
      <c r="G22" s="7">
        <v>6</v>
      </c>
      <c r="H22" s="7">
        <v>6</v>
      </c>
      <c r="I22" s="7">
        <v>6</v>
      </c>
      <c r="J22" s="12"/>
      <c r="K22" s="12"/>
      <c r="L22" s="12"/>
      <c r="M22" s="12"/>
      <c r="N22" s="57">
        <f t="shared" si="1"/>
        <v>0</v>
      </c>
      <c r="R22" s="1">
        <f t="shared" si="2"/>
        <v>0</v>
      </c>
      <c r="S22" s="1">
        <f t="shared" si="0"/>
        <v>0</v>
      </c>
    </row>
    <row r="23" spans="1:19" x14ac:dyDescent="0.2">
      <c r="A23" s="43" t="s">
        <v>186</v>
      </c>
      <c r="B23" s="43" t="s">
        <v>183</v>
      </c>
      <c r="C23" s="47" t="s">
        <v>189</v>
      </c>
      <c r="D23" s="43" t="s">
        <v>99</v>
      </c>
      <c r="E23" s="47">
        <v>50</v>
      </c>
      <c r="F23" s="7">
        <v>6</v>
      </c>
      <c r="G23" s="7">
        <v>6</v>
      </c>
      <c r="H23" s="7">
        <v>6</v>
      </c>
      <c r="I23" s="7">
        <v>6</v>
      </c>
      <c r="J23" s="12"/>
      <c r="K23" s="12"/>
      <c r="L23" s="12"/>
      <c r="M23" s="12">
        <v>50</v>
      </c>
      <c r="N23" s="57">
        <f t="shared" si="1"/>
        <v>50</v>
      </c>
      <c r="R23" s="1">
        <f t="shared" si="2"/>
        <v>50</v>
      </c>
      <c r="S23" s="1">
        <f t="shared" si="0"/>
        <v>1</v>
      </c>
    </row>
    <row r="24" spans="1:19" x14ac:dyDescent="0.2">
      <c r="A24" s="28" t="s">
        <v>18</v>
      </c>
      <c r="B24" s="28" t="s">
        <v>19</v>
      </c>
      <c r="C24" s="28" t="s">
        <v>122</v>
      </c>
      <c r="D24" s="28" t="s">
        <v>15</v>
      </c>
      <c r="E24" s="25">
        <v>12.5</v>
      </c>
      <c r="F24" s="7">
        <v>5</v>
      </c>
      <c r="G24" s="7">
        <v>5</v>
      </c>
      <c r="H24" s="7">
        <v>5</v>
      </c>
      <c r="I24" s="7">
        <v>5</v>
      </c>
      <c r="J24" s="12">
        <v>12.5</v>
      </c>
      <c r="K24" s="12"/>
      <c r="L24" s="12"/>
      <c r="M24" s="12"/>
      <c r="N24" s="1">
        <f>SUM(J24:M24)</f>
        <v>12.5</v>
      </c>
      <c r="O24" s="1">
        <f>IF($N24&gt;0,$E24,0)</f>
        <v>12.5</v>
      </c>
      <c r="S24" s="1">
        <f t="shared" si="0"/>
        <v>1</v>
      </c>
    </row>
    <row r="25" spans="1:19" x14ac:dyDescent="0.2">
      <c r="A25" s="28" t="s">
        <v>11</v>
      </c>
      <c r="B25" s="28" t="s">
        <v>12</v>
      </c>
      <c r="C25" s="28" t="s">
        <v>122</v>
      </c>
      <c r="D25" s="28" t="s">
        <v>8</v>
      </c>
      <c r="E25" s="25">
        <v>12.5</v>
      </c>
      <c r="F25" s="7">
        <v>5</v>
      </c>
      <c r="G25" s="7">
        <v>5</v>
      </c>
      <c r="H25" s="7">
        <v>5</v>
      </c>
      <c r="I25" s="7">
        <v>5</v>
      </c>
      <c r="J25" s="12"/>
      <c r="K25" s="12"/>
      <c r="L25" s="12"/>
      <c r="M25" s="12"/>
      <c r="N25" s="1">
        <f>SUM(J25:M25)</f>
        <v>0</v>
      </c>
      <c r="O25" s="1">
        <f>IF($N25&gt;0,$E25,0)</f>
        <v>0</v>
      </c>
      <c r="S25" s="1">
        <f t="shared" si="0"/>
        <v>0</v>
      </c>
    </row>
    <row r="26" spans="1:19" x14ac:dyDescent="0.2">
      <c r="A26" s="28" t="s">
        <v>16</v>
      </c>
      <c r="B26" s="28" t="s">
        <v>17</v>
      </c>
      <c r="C26" s="28" t="s">
        <v>122</v>
      </c>
      <c r="D26" s="28" t="s">
        <v>15</v>
      </c>
      <c r="E26" s="25">
        <v>12.5</v>
      </c>
      <c r="F26" s="7">
        <v>5</v>
      </c>
      <c r="G26" s="7">
        <v>3</v>
      </c>
      <c r="H26" s="7">
        <v>4</v>
      </c>
      <c r="I26" s="7">
        <v>2</v>
      </c>
      <c r="J26" s="12"/>
      <c r="K26" s="12"/>
      <c r="L26" s="12"/>
      <c r="M26" s="12"/>
      <c r="N26" s="1">
        <f>SUM(J26:M26)</f>
        <v>0</v>
      </c>
      <c r="O26" s="1">
        <f>IF($N26&gt;0,$E26,0)</f>
        <v>0</v>
      </c>
      <c r="S26" s="1">
        <f t="shared" si="0"/>
        <v>0</v>
      </c>
    </row>
    <row r="27" spans="1:19" x14ac:dyDescent="0.2">
      <c r="A27" s="28" t="s">
        <v>0</v>
      </c>
      <c r="B27" s="28" t="s">
        <v>7</v>
      </c>
      <c r="C27" s="28" t="s">
        <v>122</v>
      </c>
      <c r="D27" s="28" t="s">
        <v>8</v>
      </c>
      <c r="E27" s="25">
        <v>12.5</v>
      </c>
      <c r="F27" s="7">
        <v>5</v>
      </c>
      <c r="G27" s="7">
        <v>5</v>
      </c>
      <c r="H27" s="7">
        <v>5</v>
      </c>
      <c r="I27" s="7">
        <v>5</v>
      </c>
      <c r="J27" s="12"/>
      <c r="K27" s="12"/>
      <c r="L27" s="12"/>
      <c r="M27" s="12"/>
      <c r="N27" s="1">
        <f>SUM(J27:M27)</f>
        <v>0</v>
      </c>
      <c r="O27" s="1">
        <f>IF($N27&gt;0,$E27,0)</f>
        <v>0</v>
      </c>
      <c r="S27" s="1">
        <f t="shared" si="0"/>
        <v>0</v>
      </c>
    </row>
    <row r="28" spans="1:19" x14ac:dyDescent="0.2">
      <c r="A28" s="28" t="s">
        <v>9</v>
      </c>
      <c r="B28" s="28" t="s">
        <v>10</v>
      </c>
      <c r="C28" s="28" t="s">
        <v>122</v>
      </c>
      <c r="D28" s="28" t="s">
        <v>8</v>
      </c>
      <c r="E28" s="25">
        <v>12.5</v>
      </c>
      <c r="F28" s="7">
        <v>5</v>
      </c>
      <c r="G28" s="7">
        <v>2</v>
      </c>
      <c r="H28" s="7">
        <v>3</v>
      </c>
      <c r="I28" s="7">
        <v>3</v>
      </c>
      <c r="J28" s="12"/>
      <c r="K28" s="12"/>
      <c r="L28" s="12"/>
      <c r="M28" s="12"/>
      <c r="N28" s="1">
        <f>SUM(J28:M28)</f>
        <v>0</v>
      </c>
      <c r="O28" s="1">
        <f>IF($N28&gt;0,$E28,0)</f>
        <v>0</v>
      </c>
      <c r="S28" s="1">
        <f t="shared" si="0"/>
        <v>0</v>
      </c>
    </row>
    <row r="29" spans="1:19" x14ac:dyDescent="0.2">
      <c r="A29" s="28" t="s">
        <v>13</v>
      </c>
      <c r="B29" s="28" t="s">
        <v>14</v>
      </c>
      <c r="C29" s="28" t="s">
        <v>122</v>
      </c>
      <c r="D29" s="28" t="s">
        <v>15</v>
      </c>
      <c r="E29" s="25">
        <v>12.5</v>
      </c>
      <c r="F29" s="7">
        <v>4</v>
      </c>
      <c r="G29" s="7">
        <v>1</v>
      </c>
      <c r="H29" s="7">
        <v>1</v>
      </c>
      <c r="I29" s="7">
        <v>1</v>
      </c>
      <c r="J29" s="12"/>
      <c r="K29" s="12"/>
      <c r="L29" s="12"/>
      <c r="M29" s="12"/>
      <c r="N29" s="1">
        <f>SUM(J29:M29)</f>
        <v>0</v>
      </c>
      <c r="O29" s="1">
        <f>IF($N29&gt;0,$E29,0)</f>
        <v>0</v>
      </c>
      <c r="S29" s="1">
        <f t="shared" si="0"/>
        <v>0</v>
      </c>
    </row>
    <row r="30" spans="1:19" x14ac:dyDescent="0.2">
      <c r="A30" s="28" t="s">
        <v>5</v>
      </c>
      <c r="B30" s="28" t="s">
        <v>6</v>
      </c>
      <c r="C30" s="28" t="s">
        <v>122</v>
      </c>
      <c r="D30" s="28" t="s">
        <v>119</v>
      </c>
      <c r="E30" s="25">
        <v>12.5</v>
      </c>
      <c r="F30" s="7">
        <v>5</v>
      </c>
      <c r="G30" s="7">
        <v>5</v>
      </c>
      <c r="H30" s="7">
        <v>5</v>
      </c>
      <c r="I30" s="7">
        <v>5</v>
      </c>
      <c r="J30" s="12"/>
      <c r="K30" s="12"/>
      <c r="L30" s="12"/>
      <c r="M30" s="12"/>
      <c r="N30" s="1">
        <f>SUM(J30:M30)</f>
        <v>0</v>
      </c>
      <c r="O30" s="1">
        <f>IF($N30&gt;0,$E30,0)</f>
        <v>0</v>
      </c>
      <c r="S30" s="1">
        <f t="shared" si="0"/>
        <v>0</v>
      </c>
    </row>
    <row r="31" spans="1:19" x14ac:dyDescent="0.2">
      <c r="A31" s="37" t="s">
        <v>155</v>
      </c>
      <c r="B31" s="37" t="s">
        <v>156</v>
      </c>
      <c r="C31" s="37" t="s">
        <v>123</v>
      </c>
      <c r="D31" s="37" t="s">
        <v>15</v>
      </c>
      <c r="E31" s="37">
        <v>12.5</v>
      </c>
      <c r="F31" s="7">
        <v>1</v>
      </c>
      <c r="G31" s="7">
        <v>1</v>
      </c>
      <c r="H31" s="7">
        <v>1</v>
      </c>
      <c r="I31" s="7">
        <v>1</v>
      </c>
      <c r="J31" s="12"/>
      <c r="K31" s="12"/>
      <c r="L31" s="12"/>
      <c r="M31" s="12"/>
      <c r="N31" s="1">
        <f>SUM(J31:M31)</f>
        <v>0</v>
      </c>
      <c r="P31" s="1">
        <f>IF($N31&gt;0,$E31,0)</f>
        <v>0</v>
      </c>
      <c r="S31" s="1">
        <f t="shared" si="0"/>
        <v>0</v>
      </c>
    </row>
    <row r="32" spans="1:19" x14ac:dyDescent="0.2">
      <c r="A32" s="38" t="s">
        <v>42</v>
      </c>
      <c r="B32" s="38" t="s">
        <v>43</v>
      </c>
      <c r="C32" s="38" t="s">
        <v>123</v>
      </c>
      <c r="D32" s="38" t="s">
        <v>118</v>
      </c>
      <c r="E32" s="37">
        <v>6.25</v>
      </c>
      <c r="F32" s="7">
        <v>5</v>
      </c>
      <c r="G32" s="7">
        <v>5</v>
      </c>
      <c r="H32" s="7">
        <v>5</v>
      </c>
      <c r="I32" s="7">
        <v>5</v>
      </c>
      <c r="J32" s="12"/>
      <c r="K32" s="12"/>
      <c r="L32" s="12"/>
      <c r="M32" s="12"/>
      <c r="N32" s="1">
        <f>SUM(J32:M32)</f>
        <v>0</v>
      </c>
      <c r="P32" s="1">
        <f>IF($N32&gt;0,$E32,0)</f>
        <v>0</v>
      </c>
      <c r="S32" s="1">
        <f t="shared" si="0"/>
        <v>0</v>
      </c>
    </row>
    <row r="33" spans="1:19" x14ac:dyDescent="0.2">
      <c r="A33" s="38" t="s">
        <v>48</v>
      </c>
      <c r="B33" s="38" t="s">
        <v>49</v>
      </c>
      <c r="C33" s="38" t="s">
        <v>123</v>
      </c>
      <c r="D33" s="38" t="s">
        <v>118</v>
      </c>
      <c r="E33" s="37">
        <v>6.25</v>
      </c>
      <c r="F33" s="7">
        <v>5</v>
      </c>
      <c r="G33" s="7">
        <v>5</v>
      </c>
      <c r="H33" s="7">
        <v>5</v>
      </c>
      <c r="I33" s="7">
        <v>5</v>
      </c>
      <c r="J33" s="12"/>
      <c r="K33" s="12"/>
      <c r="L33" s="12"/>
      <c r="M33" s="12"/>
      <c r="N33" s="1">
        <f>SUM(J33:M33)</f>
        <v>0</v>
      </c>
      <c r="P33" s="1">
        <f>IF($N33&gt;0,$E33,0)</f>
        <v>0</v>
      </c>
      <c r="S33" s="1">
        <f t="shared" si="0"/>
        <v>0</v>
      </c>
    </row>
    <row r="34" spans="1:19" x14ac:dyDescent="0.2">
      <c r="A34" s="38" t="s">
        <v>56</v>
      </c>
      <c r="B34" s="38" t="s">
        <v>57</v>
      </c>
      <c r="C34" s="38" t="s">
        <v>123</v>
      </c>
      <c r="D34" s="38" t="s">
        <v>115</v>
      </c>
      <c r="E34" s="37">
        <v>6.25</v>
      </c>
      <c r="F34" s="7">
        <v>3</v>
      </c>
      <c r="G34" s="7">
        <v>3</v>
      </c>
      <c r="H34" s="7">
        <v>3</v>
      </c>
      <c r="I34" s="7">
        <v>5</v>
      </c>
      <c r="J34" s="12"/>
      <c r="K34" s="12"/>
      <c r="L34" s="12"/>
      <c r="M34" s="12"/>
      <c r="N34" s="1">
        <f>SUM(J34:M34)</f>
        <v>0</v>
      </c>
      <c r="P34" s="1">
        <f>IF($N34&gt;0,$E34,0)</f>
        <v>0</v>
      </c>
      <c r="S34" s="1">
        <f t="shared" si="0"/>
        <v>0</v>
      </c>
    </row>
    <row r="35" spans="1:19" x14ac:dyDescent="0.2">
      <c r="A35" s="38" t="s">
        <v>54</v>
      </c>
      <c r="B35" s="38" t="s">
        <v>55</v>
      </c>
      <c r="C35" s="38" t="s">
        <v>123</v>
      </c>
      <c r="D35" s="38" t="s">
        <v>120</v>
      </c>
      <c r="E35" s="37">
        <v>6.25</v>
      </c>
      <c r="F35" s="7">
        <v>3</v>
      </c>
      <c r="G35" s="7">
        <v>3</v>
      </c>
      <c r="H35" s="7">
        <v>4</v>
      </c>
      <c r="I35" s="7">
        <v>4</v>
      </c>
      <c r="J35" s="12"/>
      <c r="K35" s="12"/>
      <c r="L35" s="12"/>
      <c r="M35" s="12"/>
      <c r="N35" s="1">
        <f>SUM(J35:M35)</f>
        <v>0</v>
      </c>
      <c r="P35" s="1">
        <f>IF($N35&gt;0,$E35,0)</f>
        <v>0</v>
      </c>
      <c r="S35" s="1">
        <f t="shared" si="0"/>
        <v>0</v>
      </c>
    </row>
    <row r="36" spans="1:19" x14ac:dyDescent="0.2">
      <c r="A36" s="37" t="s">
        <v>153</v>
      </c>
      <c r="B36" s="37" t="s">
        <v>154</v>
      </c>
      <c r="C36" s="37" t="s">
        <v>123</v>
      </c>
      <c r="D36" s="37" t="s">
        <v>8</v>
      </c>
      <c r="E36" s="37">
        <v>12.5</v>
      </c>
      <c r="F36" s="7">
        <v>4</v>
      </c>
      <c r="G36" s="7">
        <v>4</v>
      </c>
      <c r="H36" s="7">
        <v>3</v>
      </c>
      <c r="I36" s="7">
        <v>5</v>
      </c>
      <c r="J36" s="12"/>
      <c r="K36" s="12"/>
      <c r="L36" s="12"/>
      <c r="M36" s="12"/>
      <c r="N36" s="1">
        <f>SUM(J36:M36)</f>
        <v>0</v>
      </c>
      <c r="P36" s="1">
        <f>IF($N36&gt;0,$E36,0)</f>
        <v>0</v>
      </c>
      <c r="S36" s="1">
        <f t="shared" si="0"/>
        <v>0</v>
      </c>
    </row>
    <row r="37" spans="1:19" x14ac:dyDescent="0.2">
      <c r="A37" s="38" t="s">
        <v>20</v>
      </c>
      <c r="B37" s="38" t="s">
        <v>21</v>
      </c>
      <c r="C37" s="38" t="s">
        <v>123</v>
      </c>
      <c r="D37" s="38" t="s">
        <v>15</v>
      </c>
      <c r="E37" s="37">
        <v>12.5</v>
      </c>
      <c r="F37" s="7">
        <v>4</v>
      </c>
      <c r="G37" s="7">
        <v>4</v>
      </c>
      <c r="H37" s="7">
        <v>2</v>
      </c>
      <c r="I37" s="7">
        <v>5</v>
      </c>
      <c r="J37" s="12"/>
      <c r="K37" s="12"/>
      <c r="L37" s="12"/>
      <c r="M37" s="12"/>
      <c r="N37" s="1">
        <f>SUM(J37:M37)</f>
        <v>0</v>
      </c>
      <c r="P37" s="1">
        <f>IF($N37&gt;0,$E37,0)</f>
        <v>0</v>
      </c>
      <c r="S37" s="1">
        <f t="shared" si="0"/>
        <v>0</v>
      </c>
    </row>
    <row r="38" spans="1:19" x14ac:dyDescent="0.2">
      <c r="A38" s="38" t="s">
        <v>22</v>
      </c>
      <c r="B38" s="38" t="s">
        <v>23</v>
      </c>
      <c r="C38" s="38" t="s">
        <v>123</v>
      </c>
      <c r="D38" s="38" t="s">
        <v>116</v>
      </c>
      <c r="E38" s="37">
        <v>6.25</v>
      </c>
      <c r="F38" s="7">
        <v>5</v>
      </c>
      <c r="G38" s="7">
        <v>4</v>
      </c>
      <c r="H38" s="7">
        <v>5</v>
      </c>
      <c r="I38" s="7">
        <v>5</v>
      </c>
      <c r="J38" s="12"/>
      <c r="K38" s="12"/>
      <c r="L38" s="12"/>
      <c r="M38" s="12"/>
      <c r="N38" s="1">
        <f>SUM(J38:M38)</f>
        <v>0</v>
      </c>
      <c r="P38" s="1">
        <f>IF($N38&gt;0,$E38,0)</f>
        <v>0</v>
      </c>
      <c r="S38" s="1">
        <f t="shared" si="0"/>
        <v>0</v>
      </c>
    </row>
    <row r="39" spans="1:19" x14ac:dyDescent="0.2">
      <c r="A39" s="38" t="s">
        <v>24</v>
      </c>
      <c r="B39" s="38" t="s">
        <v>25</v>
      </c>
      <c r="C39" s="38" t="s">
        <v>123</v>
      </c>
      <c r="D39" s="38" t="s">
        <v>116</v>
      </c>
      <c r="E39" s="37">
        <v>6.25</v>
      </c>
      <c r="F39" s="7">
        <v>5</v>
      </c>
      <c r="G39" s="7">
        <v>5</v>
      </c>
      <c r="H39" s="7">
        <v>5</v>
      </c>
      <c r="I39" s="7">
        <v>5</v>
      </c>
      <c r="J39" s="12"/>
      <c r="K39" s="12"/>
      <c r="L39" s="12"/>
      <c r="M39" s="12"/>
      <c r="N39" s="1">
        <f>SUM(J39:M39)</f>
        <v>0</v>
      </c>
      <c r="P39" s="1">
        <f>IF($N39&gt;0,$E39,0)</f>
        <v>0</v>
      </c>
      <c r="S39" s="1">
        <f t="shared" si="0"/>
        <v>0</v>
      </c>
    </row>
    <row r="40" spans="1:19" x14ac:dyDescent="0.2">
      <c r="A40" s="38" t="s">
        <v>26</v>
      </c>
      <c r="B40" s="38" t="s">
        <v>27</v>
      </c>
      <c r="C40" s="38" t="s">
        <v>123</v>
      </c>
      <c r="D40" s="38" t="s">
        <v>116</v>
      </c>
      <c r="E40" s="37">
        <v>6.25</v>
      </c>
      <c r="F40" s="7">
        <v>5</v>
      </c>
      <c r="G40" s="7">
        <v>1</v>
      </c>
      <c r="H40" s="7">
        <v>3</v>
      </c>
      <c r="I40" s="7">
        <v>2</v>
      </c>
      <c r="J40" s="12"/>
      <c r="K40" s="12"/>
      <c r="L40" s="12"/>
      <c r="M40" s="12"/>
      <c r="N40" s="1">
        <f>SUM(J40:M40)</f>
        <v>0</v>
      </c>
      <c r="P40" s="1">
        <f>IF($N40&gt;0,$E40,0)</f>
        <v>0</v>
      </c>
      <c r="S40" s="1">
        <f t="shared" si="0"/>
        <v>0</v>
      </c>
    </row>
    <row r="41" spans="1:19" x14ac:dyDescent="0.2">
      <c r="A41" s="38" t="s">
        <v>28</v>
      </c>
      <c r="B41" s="38" t="s">
        <v>29</v>
      </c>
      <c r="C41" s="38" t="s">
        <v>123</v>
      </c>
      <c r="D41" s="38" t="s">
        <v>121</v>
      </c>
      <c r="E41" s="37">
        <v>6.25</v>
      </c>
      <c r="F41" s="7">
        <v>1</v>
      </c>
      <c r="G41" s="7">
        <v>3</v>
      </c>
      <c r="H41" s="7">
        <v>4</v>
      </c>
      <c r="I41" s="7">
        <v>5</v>
      </c>
      <c r="J41" s="12"/>
      <c r="K41" s="12"/>
      <c r="L41" s="12"/>
      <c r="M41" s="12"/>
      <c r="N41" s="1">
        <f>SUM(J41:M41)</f>
        <v>0</v>
      </c>
      <c r="P41" s="1">
        <f>IF($N41&gt;0,$E41,0)</f>
        <v>0</v>
      </c>
      <c r="S41" s="1">
        <f t="shared" si="0"/>
        <v>0</v>
      </c>
    </row>
    <row r="42" spans="1:19" x14ac:dyDescent="0.2">
      <c r="A42" s="38" t="s">
        <v>30</v>
      </c>
      <c r="B42" s="38" t="s">
        <v>31</v>
      </c>
      <c r="C42" s="38" t="s">
        <v>123</v>
      </c>
      <c r="D42" s="38" t="s">
        <v>111</v>
      </c>
      <c r="E42" s="37">
        <v>6.25</v>
      </c>
      <c r="F42" s="7">
        <v>5</v>
      </c>
      <c r="G42" s="7">
        <v>2</v>
      </c>
      <c r="H42" s="7">
        <v>1</v>
      </c>
      <c r="I42" s="7">
        <v>2</v>
      </c>
      <c r="J42" s="12"/>
      <c r="K42" s="12">
        <v>6.25</v>
      </c>
      <c r="L42" s="12"/>
      <c r="M42" s="12"/>
      <c r="N42" s="1">
        <f>SUM(J42:M42)</f>
        <v>6.25</v>
      </c>
      <c r="P42" s="1">
        <f>IF($N42&gt;0,$E42,0)</f>
        <v>6.25</v>
      </c>
      <c r="S42" s="1">
        <f t="shared" si="0"/>
        <v>1</v>
      </c>
    </row>
    <row r="43" spans="1:19" x14ac:dyDescent="0.2">
      <c r="A43" s="38" t="s">
        <v>32</v>
      </c>
      <c r="B43" s="38" t="s">
        <v>33</v>
      </c>
      <c r="C43" s="38" t="s">
        <v>123</v>
      </c>
      <c r="D43" s="38" t="s">
        <v>113</v>
      </c>
      <c r="E43" s="37">
        <v>6.25</v>
      </c>
      <c r="F43" s="7">
        <v>4</v>
      </c>
      <c r="G43" s="7">
        <v>3</v>
      </c>
      <c r="H43" s="7">
        <v>5</v>
      </c>
      <c r="I43" s="7">
        <v>3</v>
      </c>
      <c r="J43" s="12"/>
      <c r="K43" s="12">
        <v>6.25</v>
      </c>
      <c r="L43" s="12"/>
      <c r="M43" s="12"/>
      <c r="N43" s="1">
        <f>SUM(J43:M43)</f>
        <v>6.25</v>
      </c>
      <c r="P43" s="1">
        <f>IF($N43&gt;0,$E43,0)</f>
        <v>6.25</v>
      </c>
      <c r="S43" s="1">
        <f t="shared" si="0"/>
        <v>1</v>
      </c>
    </row>
    <row r="44" spans="1:19" x14ac:dyDescent="0.2">
      <c r="A44" s="38" t="s">
        <v>44</v>
      </c>
      <c r="B44" s="38" t="s">
        <v>45</v>
      </c>
      <c r="C44" s="38" t="s">
        <v>123</v>
      </c>
      <c r="D44" s="38" t="s">
        <v>112</v>
      </c>
      <c r="E44" s="37">
        <v>6.25</v>
      </c>
      <c r="F44" s="7">
        <v>5</v>
      </c>
      <c r="G44" s="7">
        <v>4</v>
      </c>
      <c r="H44" s="7">
        <v>1</v>
      </c>
      <c r="I44" s="7">
        <v>5</v>
      </c>
      <c r="J44" s="12"/>
      <c r="K44" s="12"/>
      <c r="L44" s="12"/>
      <c r="M44" s="12"/>
      <c r="N44" s="1">
        <f>SUM(J44:M44)</f>
        <v>0</v>
      </c>
      <c r="P44" s="1">
        <f>IF($N44&gt;0,$E44,0)</f>
        <v>0</v>
      </c>
      <c r="S44" s="1">
        <f t="shared" si="0"/>
        <v>0</v>
      </c>
    </row>
    <row r="45" spans="1:19" x14ac:dyDescent="0.2">
      <c r="A45" s="38" t="s">
        <v>34</v>
      </c>
      <c r="B45" s="38" t="s">
        <v>35</v>
      </c>
      <c r="C45" s="38" t="s">
        <v>123</v>
      </c>
      <c r="D45" s="38" t="s">
        <v>115</v>
      </c>
      <c r="E45" s="37">
        <v>6.25</v>
      </c>
      <c r="F45" s="7">
        <v>5</v>
      </c>
      <c r="G45" s="7">
        <v>3</v>
      </c>
      <c r="H45" s="7">
        <v>4</v>
      </c>
      <c r="I45" s="7">
        <v>3</v>
      </c>
      <c r="J45" s="12"/>
      <c r="K45" s="12"/>
      <c r="L45" s="12">
        <v>6.25</v>
      </c>
      <c r="M45" s="12"/>
      <c r="N45" s="1">
        <f>SUM(J45:M45)</f>
        <v>6.25</v>
      </c>
      <c r="P45" s="1">
        <f>IF($N45&gt;0,$E45,0)</f>
        <v>6.25</v>
      </c>
      <c r="S45" s="1">
        <f t="shared" si="0"/>
        <v>1</v>
      </c>
    </row>
    <row r="46" spans="1:19" x14ac:dyDescent="0.2">
      <c r="A46" s="38" t="s">
        <v>36</v>
      </c>
      <c r="B46" s="38" t="s">
        <v>37</v>
      </c>
      <c r="C46" s="38" t="s">
        <v>123</v>
      </c>
      <c r="D46" s="38" t="s">
        <v>117</v>
      </c>
      <c r="E46" s="37">
        <v>6.25</v>
      </c>
      <c r="F46" s="7">
        <v>5</v>
      </c>
      <c r="G46" s="7">
        <v>3</v>
      </c>
      <c r="H46" s="7">
        <v>5</v>
      </c>
      <c r="I46" s="7">
        <v>3</v>
      </c>
      <c r="J46" s="12"/>
      <c r="K46" s="12"/>
      <c r="L46" s="12">
        <v>6.25</v>
      </c>
      <c r="M46" s="12"/>
      <c r="N46" s="1">
        <f>SUM(J46:M46)</f>
        <v>6.25</v>
      </c>
      <c r="P46" s="1">
        <f>IF($N46&gt;0,$E46,0)</f>
        <v>6.25</v>
      </c>
      <c r="S46" s="1">
        <f t="shared" si="0"/>
        <v>1</v>
      </c>
    </row>
    <row r="47" spans="1:19" x14ac:dyDescent="0.2">
      <c r="A47" s="38" t="s">
        <v>38</v>
      </c>
      <c r="B47" s="38" t="s">
        <v>39</v>
      </c>
      <c r="C47" s="38" t="s">
        <v>123</v>
      </c>
      <c r="D47" s="38" t="s">
        <v>115</v>
      </c>
      <c r="E47" s="37">
        <v>6.25</v>
      </c>
      <c r="F47" s="7">
        <v>5</v>
      </c>
      <c r="G47" s="7">
        <v>1</v>
      </c>
      <c r="H47" s="7">
        <v>4</v>
      </c>
      <c r="I47" s="7">
        <v>2</v>
      </c>
      <c r="J47" s="12"/>
      <c r="K47" s="12"/>
      <c r="L47" s="12"/>
      <c r="M47" s="12"/>
      <c r="N47" s="1">
        <f>SUM(J47:M47)</f>
        <v>0</v>
      </c>
      <c r="P47" s="1">
        <f>IF($N47&gt;0,$E47,0)</f>
        <v>0</v>
      </c>
      <c r="S47" s="1">
        <f t="shared" si="0"/>
        <v>0</v>
      </c>
    </row>
    <row r="48" spans="1:19" x14ac:dyDescent="0.2">
      <c r="A48" s="38" t="s">
        <v>50</v>
      </c>
      <c r="B48" s="38" t="s">
        <v>51</v>
      </c>
      <c r="C48" s="38" t="s">
        <v>123</v>
      </c>
      <c r="D48" s="38" t="s">
        <v>119</v>
      </c>
      <c r="E48" s="37">
        <v>6.25</v>
      </c>
      <c r="F48" s="7">
        <v>2</v>
      </c>
      <c r="G48" s="7">
        <v>5</v>
      </c>
      <c r="H48" s="7">
        <v>2</v>
      </c>
      <c r="I48" s="7">
        <v>5</v>
      </c>
      <c r="J48" s="12"/>
      <c r="K48" s="12"/>
      <c r="L48" s="12"/>
      <c r="M48" s="12"/>
      <c r="N48" s="1">
        <f>SUM(J48:M48)</f>
        <v>0</v>
      </c>
      <c r="P48" s="1">
        <f>IF($N48&gt;0,$E48,0)</f>
        <v>0</v>
      </c>
      <c r="S48" s="1">
        <f t="shared" si="0"/>
        <v>0</v>
      </c>
    </row>
    <row r="49" spans="1:19" x14ac:dyDescent="0.2">
      <c r="A49" s="38" t="s">
        <v>40</v>
      </c>
      <c r="B49" s="38" t="s">
        <v>41</v>
      </c>
      <c r="C49" s="38" t="s">
        <v>123</v>
      </c>
      <c r="D49" s="38" t="s">
        <v>117</v>
      </c>
      <c r="E49" s="37">
        <v>6.25</v>
      </c>
      <c r="F49" s="7">
        <v>5</v>
      </c>
      <c r="G49" s="7">
        <v>2</v>
      </c>
      <c r="H49" s="7">
        <v>4</v>
      </c>
      <c r="I49" s="7">
        <v>4</v>
      </c>
      <c r="J49" s="12"/>
      <c r="K49" s="12"/>
      <c r="L49" s="12"/>
      <c r="M49" s="12"/>
      <c r="N49" s="1">
        <f>SUM(J49:M49)</f>
        <v>0</v>
      </c>
      <c r="P49" s="1">
        <f>IF($N49&gt;0,$E49,0)</f>
        <v>0</v>
      </c>
      <c r="S49" s="1">
        <f t="shared" si="0"/>
        <v>0</v>
      </c>
    </row>
    <row r="50" spans="1:19" x14ac:dyDescent="0.2">
      <c r="A50" s="38" t="s">
        <v>46</v>
      </c>
      <c r="B50" s="38" t="s">
        <v>47</v>
      </c>
      <c r="C50" s="38" t="s">
        <v>123</v>
      </c>
      <c r="D50" s="38" t="s">
        <v>118</v>
      </c>
      <c r="E50" s="37">
        <v>6.25</v>
      </c>
      <c r="F50" s="7">
        <v>5</v>
      </c>
      <c r="G50" s="7">
        <v>3</v>
      </c>
      <c r="H50" s="7">
        <v>4</v>
      </c>
      <c r="I50" s="7">
        <v>2</v>
      </c>
      <c r="J50" s="12"/>
      <c r="K50" s="12"/>
      <c r="L50" s="12"/>
      <c r="M50" s="12"/>
      <c r="N50" s="1">
        <f>SUM(J50:M50)</f>
        <v>0</v>
      </c>
      <c r="P50" s="1">
        <f>IF($N50&gt;0,$E50,0)</f>
        <v>0</v>
      </c>
      <c r="S50" s="1">
        <f t="shared" si="0"/>
        <v>0</v>
      </c>
    </row>
    <row r="51" spans="1:19" x14ac:dyDescent="0.2">
      <c r="A51" s="38" t="s">
        <v>52</v>
      </c>
      <c r="B51" s="38" t="s">
        <v>53</v>
      </c>
      <c r="C51" s="38" t="s">
        <v>123</v>
      </c>
      <c r="D51" s="38" t="s">
        <v>114</v>
      </c>
      <c r="E51" s="37">
        <v>6.25</v>
      </c>
      <c r="F51" s="7">
        <v>2</v>
      </c>
      <c r="G51" s="7">
        <v>2</v>
      </c>
      <c r="H51" s="7">
        <v>2</v>
      </c>
      <c r="I51" s="7">
        <v>5</v>
      </c>
      <c r="J51" s="12"/>
      <c r="K51" s="12"/>
      <c r="L51" s="12"/>
      <c r="M51" s="12"/>
      <c r="N51" s="1">
        <f>SUM(J51:M51)</f>
        <v>0</v>
      </c>
      <c r="P51" s="1">
        <f>IF($N51&gt;0,$E51,0)</f>
        <v>0</v>
      </c>
      <c r="S51" s="1">
        <f t="shared" si="0"/>
        <v>0</v>
      </c>
    </row>
    <row r="52" spans="1:19" x14ac:dyDescent="0.2">
      <c r="A52" s="38" t="s">
        <v>60</v>
      </c>
      <c r="B52" s="38" t="s">
        <v>61</v>
      </c>
      <c r="C52" s="38" t="s">
        <v>123</v>
      </c>
      <c r="D52" s="38" t="s">
        <v>116</v>
      </c>
      <c r="E52" s="37">
        <v>6.25</v>
      </c>
      <c r="F52" s="7">
        <v>2</v>
      </c>
      <c r="G52" s="7">
        <v>5</v>
      </c>
      <c r="H52" s="7">
        <v>2</v>
      </c>
      <c r="I52" s="7">
        <v>3</v>
      </c>
      <c r="J52" s="12"/>
      <c r="K52" s="12"/>
      <c r="L52" s="12"/>
      <c r="M52" s="12"/>
      <c r="N52" s="1">
        <f>SUM(J52:M52)</f>
        <v>0</v>
      </c>
      <c r="P52" s="1">
        <f>IF($N52&gt;0,$E52,0)</f>
        <v>0</v>
      </c>
      <c r="S52" s="1">
        <f t="shared" si="0"/>
        <v>0</v>
      </c>
    </row>
    <row r="53" spans="1:19" x14ac:dyDescent="0.2">
      <c r="A53" s="38" t="s">
        <v>62</v>
      </c>
      <c r="B53" s="38" t="s">
        <v>63</v>
      </c>
      <c r="C53" s="38" t="s">
        <v>123</v>
      </c>
      <c r="D53" s="38" t="s">
        <v>111</v>
      </c>
      <c r="E53" s="37">
        <v>6.25</v>
      </c>
      <c r="F53" s="7">
        <v>5</v>
      </c>
      <c r="G53" s="7">
        <v>4</v>
      </c>
      <c r="H53" s="7">
        <v>5</v>
      </c>
      <c r="I53" s="7">
        <v>5</v>
      </c>
      <c r="J53" s="12"/>
      <c r="K53" s="12"/>
      <c r="L53" s="12"/>
      <c r="M53" s="12"/>
      <c r="N53" s="1">
        <f>SUM(J53:M53)</f>
        <v>0</v>
      </c>
      <c r="P53" s="1">
        <f>IF($N53&gt;0,$E53,0)</f>
        <v>0</v>
      </c>
      <c r="S53" s="1">
        <f t="shared" si="0"/>
        <v>0</v>
      </c>
    </row>
    <row r="54" spans="1:19" x14ac:dyDescent="0.2">
      <c r="A54" s="38" t="s">
        <v>64</v>
      </c>
      <c r="B54" s="38" t="s">
        <v>65</v>
      </c>
      <c r="C54" s="38" t="s">
        <v>123</v>
      </c>
      <c r="D54" s="38" t="s">
        <v>116</v>
      </c>
      <c r="E54" s="37">
        <v>12.5</v>
      </c>
      <c r="F54" s="7">
        <v>5</v>
      </c>
      <c r="G54" s="7">
        <v>5</v>
      </c>
      <c r="H54" s="7">
        <v>5</v>
      </c>
      <c r="I54" s="7">
        <v>5</v>
      </c>
      <c r="J54" s="12"/>
      <c r="K54" s="12"/>
      <c r="L54" s="12">
        <v>12.5</v>
      </c>
      <c r="M54" s="12"/>
      <c r="N54" s="1">
        <f>SUM(J54:M54)</f>
        <v>12.5</v>
      </c>
      <c r="P54" s="1">
        <f>IF($N54&gt;0,$E54,0)</f>
        <v>12.5</v>
      </c>
      <c r="S54" s="1">
        <f t="shared" si="0"/>
        <v>1</v>
      </c>
    </row>
    <row r="55" spans="1:19" x14ac:dyDescent="0.2">
      <c r="A55" s="38" t="s">
        <v>58</v>
      </c>
      <c r="B55" s="38" t="s">
        <v>59</v>
      </c>
      <c r="C55" s="38" t="s">
        <v>123</v>
      </c>
      <c r="D55" s="38" t="s">
        <v>118</v>
      </c>
      <c r="E55" s="37">
        <v>6.25</v>
      </c>
      <c r="F55" s="7">
        <v>5</v>
      </c>
      <c r="G55" s="7">
        <v>5</v>
      </c>
      <c r="H55" s="7">
        <v>5</v>
      </c>
      <c r="I55" s="7">
        <v>5</v>
      </c>
      <c r="J55" s="12"/>
      <c r="K55" s="12"/>
      <c r="L55" s="12"/>
      <c r="M55" s="12"/>
      <c r="N55" s="1">
        <f>SUM(J55:M55)</f>
        <v>0</v>
      </c>
      <c r="P55" s="1">
        <f>IF($N55&gt;0,$E55,0)</f>
        <v>0</v>
      </c>
      <c r="S55" s="1">
        <f t="shared" si="0"/>
        <v>0</v>
      </c>
    </row>
    <row r="56" spans="1:19" x14ac:dyDescent="0.2">
      <c r="A56" s="32" t="s">
        <v>73</v>
      </c>
      <c r="B56" s="32" t="s">
        <v>74</v>
      </c>
      <c r="C56" s="31" t="s">
        <v>124</v>
      </c>
      <c r="D56" s="32" t="s">
        <v>114</v>
      </c>
      <c r="E56" s="31">
        <v>12.5</v>
      </c>
      <c r="F56" s="7">
        <v>6</v>
      </c>
      <c r="G56" s="7">
        <v>6</v>
      </c>
      <c r="H56" s="7">
        <v>6</v>
      </c>
      <c r="I56" s="7">
        <v>6</v>
      </c>
      <c r="J56" s="12">
        <v>12.5</v>
      </c>
      <c r="K56" s="12"/>
      <c r="L56" s="12"/>
      <c r="M56" s="12"/>
      <c r="N56" s="1">
        <f>SUM(J56:M56)</f>
        <v>12.5</v>
      </c>
      <c r="Q56" s="1">
        <f>IF($N56&gt;0,$E56,0)</f>
        <v>12.5</v>
      </c>
      <c r="S56" s="1">
        <f t="shared" si="0"/>
        <v>1</v>
      </c>
    </row>
    <row r="57" spans="1:19" x14ac:dyDescent="0.2">
      <c r="A57" s="32" t="s">
        <v>93</v>
      </c>
      <c r="B57" s="32" t="s">
        <v>94</v>
      </c>
      <c r="C57" s="31" t="s">
        <v>124</v>
      </c>
      <c r="D57" s="32" t="s">
        <v>100</v>
      </c>
      <c r="E57" s="31">
        <v>12.5</v>
      </c>
      <c r="F57" s="7">
        <v>6</v>
      </c>
      <c r="G57" s="7">
        <v>6</v>
      </c>
      <c r="H57" s="7">
        <v>6</v>
      </c>
      <c r="I57" s="7">
        <v>6</v>
      </c>
      <c r="J57" s="12"/>
      <c r="K57" s="12">
        <v>12.5</v>
      </c>
      <c r="L57" s="12"/>
      <c r="M57" s="12"/>
      <c r="N57" s="1">
        <f>SUM(J57:M57)</f>
        <v>12.5</v>
      </c>
      <c r="Q57" s="1">
        <f>IF($N57&gt;0,$E57,0)</f>
        <v>12.5</v>
      </c>
      <c r="S57" s="1">
        <f t="shared" si="0"/>
        <v>1</v>
      </c>
    </row>
    <row r="58" spans="1:19" x14ac:dyDescent="0.2">
      <c r="A58" s="32" t="s">
        <v>89</v>
      </c>
      <c r="B58" s="32" t="s">
        <v>90</v>
      </c>
      <c r="C58" s="31" t="s">
        <v>124</v>
      </c>
      <c r="D58" s="32" t="s">
        <v>99</v>
      </c>
      <c r="E58" s="31">
        <v>12.5</v>
      </c>
      <c r="F58" s="7">
        <v>6</v>
      </c>
      <c r="G58" s="7">
        <v>6</v>
      </c>
      <c r="H58" s="7">
        <v>6</v>
      </c>
      <c r="I58" s="7">
        <v>6</v>
      </c>
      <c r="J58" s="12"/>
      <c r="K58" s="12"/>
      <c r="L58" s="12"/>
      <c r="M58" s="12"/>
      <c r="N58" s="1">
        <f>SUM(J58:M58)</f>
        <v>0</v>
      </c>
      <c r="Q58" s="1">
        <f>IF($N58&gt;0,$E58,0)</f>
        <v>0</v>
      </c>
      <c r="S58" s="1">
        <f t="shared" si="0"/>
        <v>0</v>
      </c>
    </row>
    <row r="59" spans="1:19" x14ac:dyDescent="0.2">
      <c r="A59" s="32" t="s">
        <v>81</v>
      </c>
      <c r="B59" s="32" t="s">
        <v>82</v>
      </c>
      <c r="C59" s="31" t="s">
        <v>124</v>
      </c>
      <c r="D59" s="32" t="s">
        <v>119</v>
      </c>
      <c r="E59" s="31">
        <v>12.5</v>
      </c>
      <c r="F59" s="7">
        <v>6</v>
      </c>
      <c r="G59" s="7">
        <v>6</v>
      </c>
      <c r="H59" s="7">
        <v>6</v>
      </c>
      <c r="I59" s="7">
        <v>6</v>
      </c>
      <c r="J59" s="12"/>
      <c r="K59" s="12"/>
      <c r="L59" s="12"/>
      <c r="M59" s="12"/>
      <c r="N59" s="1">
        <f>SUM(J59:M59)</f>
        <v>0</v>
      </c>
      <c r="Q59" s="1">
        <f>IF($N59&gt;0,$E59,0)</f>
        <v>0</v>
      </c>
      <c r="S59" s="1">
        <f t="shared" si="0"/>
        <v>0</v>
      </c>
    </row>
    <row r="60" spans="1:19" x14ac:dyDescent="0.2">
      <c r="A60" s="32" t="s">
        <v>85</v>
      </c>
      <c r="B60" s="32" t="s">
        <v>86</v>
      </c>
      <c r="C60" s="31" t="s">
        <v>124</v>
      </c>
      <c r="D60" s="32" t="s">
        <v>15</v>
      </c>
      <c r="E60" s="31">
        <v>12.5</v>
      </c>
      <c r="F60" s="7">
        <v>6</v>
      </c>
      <c r="G60" s="7">
        <v>6</v>
      </c>
      <c r="H60" s="7">
        <v>6</v>
      </c>
      <c r="I60" s="7">
        <v>6</v>
      </c>
      <c r="J60" s="12"/>
      <c r="K60" s="12"/>
      <c r="L60" s="12"/>
      <c r="M60" s="12"/>
      <c r="N60" s="1">
        <f>SUM(J60:M60)</f>
        <v>0</v>
      </c>
      <c r="Q60" s="1">
        <f>IF($N60&gt;0,$E60,0)</f>
        <v>0</v>
      </c>
      <c r="S60" s="1">
        <f t="shared" si="0"/>
        <v>0</v>
      </c>
    </row>
    <row r="61" spans="1:19" x14ac:dyDescent="0.2">
      <c r="A61" s="32" t="s">
        <v>91</v>
      </c>
      <c r="B61" s="32" t="s">
        <v>92</v>
      </c>
      <c r="C61" s="31" t="s">
        <v>124</v>
      </c>
      <c r="D61" s="32" t="s">
        <v>15</v>
      </c>
      <c r="E61" s="31">
        <v>12.5</v>
      </c>
      <c r="F61" s="7">
        <v>6</v>
      </c>
      <c r="G61" s="7">
        <v>6</v>
      </c>
      <c r="H61" s="7">
        <v>6</v>
      </c>
      <c r="I61" s="7">
        <v>6</v>
      </c>
      <c r="J61" s="12"/>
      <c r="K61" s="12"/>
      <c r="L61" s="12"/>
      <c r="M61" s="12"/>
      <c r="N61" s="1">
        <f>SUM(J61:M61)</f>
        <v>0</v>
      </c>
      <c r="Q61" s="1">
        <f>IF($N61&gt;0,$E61,0)</f>
        <v>0</v>
      </c>
      <c r="S61" s="1">
        <f t="shared" si="0"/>
        <v>0</v>
      </c>
    </row>
    <row r="62" spans="1:19" x14ac:dyDescent="0.2">
      <c r="A62" s="32" t="s">
        <v>77</v>
      </c>
      <c r="B62" s="32" t="s">
        <v>78</v>
      </c>
      <c r="C62" s="31" t="s">
        <v>124</v>
      </c>
      <c r="D62" s="32" t="s">
        <v>8</v>
      </c>
      <c r="E62" s="31">
        <v>12.5</v>
      </c>
      <c r="F62" s="7">
        <v>6</v>
      </c>
      <c r="G62" s="7">
        <v>6</v>
      </c>
      <c r="H62" s="7">
        <v>6</v>
      </c>
      <c r="I62" s="7">
        <v>6</v>
      </c>
      <c r="J62" s="12"/>
      <c r="K62" s="12"/>
      <c r="L62" s="12"/>
      <c r="M62" s="12"/>
      <c r="N62" s="1">
        <f>SUM(J62:M62)</f>
        <v>0</v>
      </c>
      <c r="Q62" s="1">
        <f>IF($N62&gt;0,$E62,0)</f>
        <v>0</v>
      </c>
      <c r="S62" s="1">
        <f t="shared" si="0"/>
        <v>0</v>
      </c>
    </row>
    <row r="63" spans="1:19" x14ac:dyDescent="0.2">
      <c r="A63" s="32" t="s">
        <v>75</v>
      </c>
      <c r="B63" s="32" t="s">
        <v>76</v>
      </c>
      <c r="C63" s="31" t="s">
        <v>124</v>
      </c>
      <c r="D63" s="32" t="s">
        <v>8</v>
      </c>
      <c r="E63" s="31">
        <v>12.5</v>
      </c>
      <c r="F63" s="7">
        <v>6</v>
      </c>
      <c r="G63" s="7">
        <v>6</v>
      </c>
      <c r="H63" s="7">
        <v>6</v>
      </c>
      <c r="I63" s="7">
        <v>6</v>
      </c>
      <c r="J63" s="12"/>
      <c r="K63" s="12"/>
      <c r="L63" s="12"/>
      <c r="M63" s="12"/>
      <c r="N63" s="1">
        <f>SUM(J63:M63)</f>
        <v>0</v>
      </c>
      <c r="Q63" s="1">
        <f>IF($N63&gt;0,$E63,0)</f>
        <v>0</v>
      </c>
      <c r="S63" s="1">
        <f t="shared" si="0"/>
        <v>0</v>
      </c>
    </row>
    <row r="64" spans="1:19" x14ac:dyDescent="0.2">
      <c r="A64" s="32" t="s">
        <v>79</v>
      </c>
      <c r="B64" s="32" t="s">
        <v>80</v>
      </c>
      <c r="C64" s="31" t="s">
        <v>124</v>
      </c>
      <c r="D64" s="32" t="s">
        <v>8</v>
      </c>
      <c r="E64" s="31">
        <v>12.5</v>
      </c>
      <c r="F64" s="7">
        <v>6</v>
      </c>
      <c r="G64" s="7">
        <v>6</v>
      </c>
      <c r="H64" s="7">
        <v>6</v>
      </c>
      <c r="I64" s="7">
        <v>6</v>
      </c>
      <c r="J64" s="12"/>
      <c r="K64" s="12"/>
      <c r="L64" s="12"/>
      <c r="M64" s="12"/>
      <c r="N64" s="1">
        <f>SUM(J64:M64)</f>
        <v>0</v>
      </c>
      <c r="Q64" s="1">
        <f>IF($N64&gt;0,$E64,0)</f>
        <v>0</v>
      </c>
      <c r="S64" s="1">
        <f t="shared" si="0"/>
        <v>0</v>
      </c>
    </row>
    <row r="65" spans="1:19" x14ac:dyDescent="0.2">
      <c r="A65" s="32" t="s">
        <v>83</v>
      </c>
      <c r="B65" s="32" t="s">
        <v>84</v>
      </c>
      <c r="C65" s="31" t="s">
        <v>124</v>
      </c>
      <c r="D65" s="32" t="s">
        <v>99</v>
      </c>
      <c r="E65" s="31">
        <v>12.5</v>
      </c>
      <c r="F65" s="7">
        <v>6</v>
      </c>
      <c r="G65" s="7">
        <v>6</v>
      </c>
      <c r="H65" s="7">
        <v>6</v>
      </c>
      <c r="I65" s="7">
        <v>6</v>
      </c>
      <c r="J65" s="12"/>
      <c r="K65" s="12"/>
      <c r="L65" s="12"/>
      <c r="M65" s="12"/>
      <c r="N65" s="1">
        <f>SUM(J65:M65)</f>
        <v>0</v>
      </c>
      <c r="Q65" s="1">
        <f>IF($N65&gt;0,$E65,0)</f>
        <v>0</v>
      </c>
      <c r="S65" s="1">
        <f t="shared" si="0"/>
        <v>0</v>
      </c>
    </row>
    <row r="66" spans="1:19" x14ac:dyDescent="0.2">
      <c r="A66" s="31" t="s">
        <v>157</v>
      </c>
      <c r="B66" s="31" t="s">
        <v>158</v>
      </c>
      <c r="C66" s="31" t="s">
        <v>124</v>
      </c>
      <c r="D66" s="31" t="s">
        <v>99</v>
      </c>
      <c r="E66" s="31">
        <v>12.5</v>
      </c>
      <c r="F66" s="7">
        <v>6</v>
      </c>
      <c r="G66" s="7">
        <v>6</v>
      </c>
      <c r="H66" s="7">
        <v>6</v>
      </c>
      <c r="I66" s="7">
        <v>6</v>
      </c>
      <c r="J66" s="12"/>
      <c r="K66" s="12"/>
      <c r="L66" s="12"/>
      <c r="M66" s="12"/>
      <c r="N66" s="1">
        <f>SUM(J66:M66)</f>
        <v>0</v>
      </c>
      <c r="Q66" s="1">
        <f>IF($N66&gt;0,$E66,0)</f>
        <v>0</v>
      </c>
      <c r="S66" s="1">
        <f t="shared" si="0"/>
        <v>0</v>
      </c>
    </row>
    <row r="67" spans="1:19" x14ac:dyDescent="0.2">
      <c r="A67" s="32" t="s">
        <v>87</v>
      </c>
      <c r="B67" s="32" t="s">
        <v>88</v>
      </c>
      <c r="C67" s="31" t="s">
        <v>124</v>
      </c>
      <c r="D67" s="32" t="s">
        <v>15</v>
      </c>
      <c r="E67" s="31">
        <v>12.5</v>
      </c>
      <c r="F67" s="7">
        <v>6</v>
      </c>
      <c r="G67" s="7">
        <v>6</v>
      </c>
      <c r="H67" s="7">
        <v>6</v>
      </c>
      <c r="I67" s="7">
        <v>6</v>
      </c>
      <c r="J67" s="12"/>
      <c r="K67" s="12"/>
      <c r="L67" s="12"/>
      <c r="M67" s="12"/>
      <c r="N67" s="1">
        <f>SUM(J67:M67)</f>
        <v>0</v>
      </c>
      <c r="Q67" s="1">
        <f>IF($N67&gt;0,$E67,0)</f>
        <v>0</v>
      </c>
      <c r="S67" s="1">
        <f t="shared" si="0"/>
        <v>0</v>
      </c>
    </row>
    <row r="73" spans="1:19" ht="15" x14ac:dyDescent="0.2">
      <c r="C73" s="50"/>
    </row>
    <row r="74" spans="1:19" ht="15" x14ac:dyDescent="0.2">
      <c r="C74" s="50"/>
    </row>
    <row r="75" spans="1:19" ht="15" x14ac:dyDescent="0.2">
      <c r="C75" s="50"/>
    </row>
    <row r="76" spans="1:19" ht="15" x14ac:dyDescent="0.2">
      <c r="C76" s="50"/>
    </row>
  </sheetData>
  <sheetProtection sheet="1" objects="1" scenarios="1" formatCells="0" selectLockedCells="1" sort="0" autoFilter="0"/>
  <protectedRanges>
    <protectedRange sqref="C53:D67 A7:R52" name="Range1"/>
  </protectedRanges>
  <autoFilter ref="A7:R52" xr:uid="{D0C89930-3050-4A38-A17C-400795A1CAF8}">
    <sortState xmlns:xlrd2="http://schemas.microsoft.com/office/spreadsheetml/2017/richdata2" ref="A8:R67">
      <sortCondition ref="C7:C52"/>
    </sortState>
  </autoFilter>
  <mergeCells count="6">
    <mergeCell ref="A1:D1"/>
    <mergeCell ref="N2:R2"/>
    <mergeCell ref="S2:S3"/>
    <mergeCell ref="J3:M3"/>
    <mergeCell ref="F5:I5"/>
    <mergeCell ref="J5:M5"/>
  </mergeCells>
  <phoneticPr fontId="8" type="noConversion"/>
  <conditionalFormatting sqref="J4:M4">
    <cfRule type="cellIs" dxfId="19" priority="19" operator="equal">
      <formula>50</formula>
    </cfRule>
    <cfRule type="cellIs" dxfId="18" priority="20" operator="greaterThan">
      <formula>50</formula>
    </cfRule>
  </conditionalFormatting>
  <conditionalFormatting sqref="O4">
    <cfRule type="cellIs" dxfId="17" priority="12" operator="lessThanOrEqual">
      <formula>12.5</formula>
    </cfRule>
    <cfRule type="cellIs" dxfId="16" priority="18" operator="greaterThan">
      <formula>12.5</formula>
    </cfRule>
  </conditionalFormatting>
  <conditionalFormatting sqref="Q4">
    <cfRule type="cellIs" dxfId="15" priority="11" operator="between">
      <formula>12.5</formula>
      <formula>25</formula>
    </cfRule>
    <cfRule type="cellIs" dxfId="14" priority="16" operator="lessThan">
      <formula>12.5</formula>
    </cfRule>
    <cfRule type="cellIs" dxfId="13" priority="17" operator="greaterThan">
      <formula>25</formula>
    </cfRule>
  </conditionalFormatting>
  <conditionalFormatting sqref="P4">
    <cfRule type="cellIs" dxfId="12" priority="13" operator="lessThan">
      <formula>75</formula>
    </cfRule>
    <cfRule type="cellIs" dxfId="11" priority="14" operator="greaterThan">
      <formula>75</formula>
    </cfRule>
    <cfRule type="cellIs" dxfId="10" priority="15" operator="equal">
      <formula>75</formula>
    </cfRule>
  </conditionalFormatting>
  <conditionalFormatting sqref="N4">
    <cfRule type="cellIs" dxfId="9" priority="8" operator="greaterThan">
      <formula>200</formula>
    </cfRule>
    <cfRule type="cellIs" dxfId="8" priority="9" operator="lessThan">
      <formula>200</formula>
    </cfRule>
    <cfRule type="cellIs" dxfId="7" priority="10" operator="equal">
      <formula>200</formula>
    </cfRule>
  </conditionalFormatting>
  <conditionalFormatting sqref="R4">
    <cfRule type="cellIs" dxfId="6" priority="1" operator="greaterThan">
      <formula>125</formula>
    </cfRule>
    <cfRule type="cellIs" dxfId="5" priority="6" operator="lessThan">
      <formula>125</formula>
    </cfRule>
    <cfRule type="cellIs" dxfId="4" priority="7" operator="greaterThanOrEqual">
      <formula>125</formula>
    </cfRule>
  </conditionalFormatting>
  <conditionalFormatting sqref="S4">
    <cfRule type="cellIs" dxfId="3" priority="4" operator="greaterThan">
      <formula>1</formula>
    </cfRule>
    <cfRule type="cellIs" dxfId="2" priority="5" operator="equal">
      <formula>1</formula>
    </cfRule>
  </conditionalFormatting>
  <conditionalFormatting sqref="J1:M1">
    <cfRule type="cellIs" dxfId="1" priority="2" operator="equal">
      <formula>50</formula>
    </cfRule>
    <cfRule type="cellIs" dxfId="0" priority="3" operator="greaterThan">
      <formula>50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MGEO SUBJECT SELECTION</vt:lpstr>
      <vt:lpstr>MSC SUBJECT 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BGD</dc:creator>
  <cp:lastModifiedBy>BGD</cp:lastModifiedBy>
  <dcterms:created xsi:type="dcterms:W3CDTF">2019-02-10T23:08:07Z</dcterms:created>
  <dcterms:modified xsi:type="dcterms:W3CDTF">2019-07-02T14:23:58Z</dcterms:modified>
</cp:coreProperties>
</file>